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020 10 - 1. rebalans" sheetId="4" r:id="rId4"/>
  </sheets>
  <externalReferences>
    <externalReference r:id="rId7"/>
  </externalReferences>
  <definedNames>
    <definedName name="BExOMDTNOBL8S0LYL4B82RRMASFU" localSheetId="3" hidden="1">'020 10 - 1. rebalans'!#REF!</definedName>
    <definedName name="BExOMDTNOBL8S0LYL4B82RRMASFU" hidden="1">#REF!</definedName>
    <definedName name="SAPBEXhrIndnt" hidden="1">1</definedName>
    <definedName name="SAPBEXq0001" localSheetId="0">#REF!</definedName>
    <definedName name="SAPBEXq0001f0CMMT_ITEM" localSheetId="0">#REF!</definedName>
    <definedName name="SAPBEXq0001f0FUNC_AREA" localSheetId="0">#REF!</definedName>
    <definedName name="SAPBEXq0001f0FUND" localSheetId="0">#REF!</definedName>
    <definedName name="SAPBEXq0001f3ITPP55VBM7314IC0RVOB58LL" localSheetId="0">#REF!</definedName>
    <definedName name="SAPBEXq0001f4EUFCCA055XR5KKWUHXFKA210" localSheetId="0">#REF!</definedName>
    <definedName name="SAPBEXq0001f5TEF4EUN36RKNOMLKOMRH5CW0" localSheetId="0">#REF!</definedName>
    <definedName name="SAPBEXq0001f9KUET3XLNV4JS5SED95L28I5R" localSheetId="0">#REF!</definedName>
    <definedName name="SAPBEXq0001fAQH7HT8YKFTP9PMN771CEVT58" localSheetId="0">#REF!</definedName>
    <definedName name="SAPBEXq0001fZ_CMMTITE" localSheetId="0">#REF!</definedName>
    <definedName name="SAPBEXq0001fZ_FCTR" localSheetId="0">#REF!</definedName>
    <definedName name="SAPBEXq0001fZ_FM_AREA" localSheetId="0">#REF!</definedName>
    <definedName name="SAPBEXq0001fZ_FUNAREA" localSheetId="0">#REF!</definedName>
    <definedName name="SAPBEXq0001fZ_FUND" localSheetId="0">#REF!</definedName>
    <definedName name="SAPBEXq0001fZ_GLAVA" localSheetId="0">#REF!</definedName>
    <definedName name="SAPBEXq0001fZ_OBJECT2" localSheetId="0">#REF!</definedName>
    <definedName name="SAPBEXq0001fZ_OBJECT2__ZPROGRAM" localSheetId="0">#REF!</definedName>
    <definedName name="SAPBEXq0001fZ_RAZDJEL" localSheetId="0">#REF!</definedName>
    <definedName name="SAPBEXq0001tREPTXTLG" localSheetId="0">#REF!</definedName>
    <definedName name="SAPBEXq0001tROLLUPTIME" localSheetId="0">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<sst xmlns="http://schemas.openxmlformats.org/spreadsheetml/2006/main" count="945" uniqueCount="222">
  <si>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</si>
  <si>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</si>
  <si>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</si>
  <si>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</si>
  <si>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</si>
  <si>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</si>
  <si>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</si>
  <si>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</si>
  <si>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</si>
  <si>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</si>
  <si>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</si>
  <si>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</si>
  <si>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</si>
  <si>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</si>
  <si>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</si>
  <si>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</si>
  <si>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</si>
  <si>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</si>
  <si>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</si>
  <si>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</si>
  <si>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</si>
  <si>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</si>
  <si>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</si>
  <si>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</si>
  <si>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</si>
  <si>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</si>
  <si>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</si>
  <si>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</si>
  <si>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</si>
  <si>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</si>
  <si>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</si>
  <si>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</si>
  <si>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</si>
  <si>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</si>
  <si>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</si>
  <si>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</si>
  <si>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</si>
  <si>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</si>
  <si>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</si>
  <si>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</si>
  <si>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</si>
  <si>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</si>
  <si>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</si>
  <si>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</si>
  <si>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</si>
  <si>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</si>
  <si>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</si>
  <si>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</si>
  <si>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</si>
  <si>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</si>
  <si>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</si>
  <si>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</si>
  <si>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</si>
  <si>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</si>
  <si>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</si>
  <si>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</si>
  <si>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</si>
  <si>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</si>
  <si>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</si>
  <si>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</si>
  <si>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</si>
  <si>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</si>
  <si>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</si>
  <si>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</si>
  <si>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</si>
  <si>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</si>
  <si>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</si>
  <si>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</si>
  <si>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</si>
  <si>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</si>
  <si>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</si>
  <si>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</si>
  <si>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</si>
  <si>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</si>
  <si>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</si>
  <si>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</si>
  <si>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</si>
  <si>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</si>
  <si>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</si>
  <si>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</si>
  <si>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</si>
  <si>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</si>
  <si>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</si>
  <si>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</si>
  <si>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</si>
  <si>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</si>
  <si>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</si>
  <si>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</si>
  <si>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</si>
  <si>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</si>
  <si>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</si>
  <si>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</si>
  <si>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</si>
  <si>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</si>
  <si>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</si>
  <si>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</si>
  <si>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</si>
  <si>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</si>
  <si>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</si>
  <si>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</si>
  <si>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</si>
  <si>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</si>
  <si>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</si>
  <si>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</si>
  <si>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</si>
  <si>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</si>
  <si>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</si>
  <si>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</si>
  <si>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</si>
  <si>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</si>
  <si>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</si>
  <si>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</si>
  <si>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</si>
  <si>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</si>
  <si>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</si>
  <si>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</si>
  <si>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</si>
  <si>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</si>
  <si>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</si>
  <si>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</si>
  <si>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</si>
  <si>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</si>
  <si>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</si>
  <si>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</si>
  <si>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</si>
  <si>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</si>
  <si>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</si>
  <si>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</si>
  <si>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</si>
  <si>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</si>
  <si>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</si>
  <si>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</si>
  <si>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</si>
  <si>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</si>
  <si>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</si>
  <si>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</si>
  <si>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</si>
  <si>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</si>
  <si>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</si>
  <si>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</si>
  <si>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</si>
  <si>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</si>
  <si>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</si>
  <si>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</si>
  <si>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</si>
  <si>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</si>
  <si>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</si>
  <si>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</si>
  <si>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</si>
  <si>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</si>
  <si>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</si>
  <si>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</si>
  <si>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</si>
  <si>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</si>
  <si>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</si>
  <si>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</si>
  <si>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</si>
  <si>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</si>
  <si>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</si>
  <si>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</si>
  <si>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</si>
  <si>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</si>
  <si>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</si>
  <si>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</si>
  <si>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</si>
  <si>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</si>
  <si>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</si>
  <si>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</si>
  <si>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</si>
  <si>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</si>
  <si>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</si>
  <si>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</si>
  <si>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</si>
  <si>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</si>
  <si>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</si>
  <si>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02010</t>
  </si>
  <si>
    <t>Ured za udruge</t>
  </si>
  <si>
    <t>POLITIČKI SUSTAV</t>
  </si>
  <si>
    <t>2108</t>
  </si>
  <si>
    <t>RAZVOJ CIVILNOG DRUŠTVA I SURADNJA S NEVLADINIM ORGANIZACIJAMA</t>
  </si>
  <si>
    <t>A509000</t>
  </si>
  <si>
    <t>51</t>
  </si>
  <si>
    <t>Pomoći EU</t>
  </si>
  <si>
    <t>A509014</t>
  </si>
  <si>
    <t>NACIONALNA ZAKLADA ZA RAZVOJ CIVILNOG DRUŠTVA - UDRUGE ZA RAZVOJ ZAJEDNICE</t>
  </si>
  <si>
    <t>Prihodi od igara na sreću</t>
  </si>
  <si>
    <t>38</t>
  </si>
  <si>
    <t>Ostali rashodi</t>
  </si>
  <si>
    <t>A509024</t>
  </si>
  <si>
    <t>PROVEDBA NACIONALNOG PLANA STVARANJA POTICAJNOG OKRUŽENJA ZA RAZVOJ CIVILNOG DRUŠTVA</t>
  </si>
  <si>
    <t>A509030</t>
  </si>
  <si>
    <t>SAVJET ZA RAZVOJ CIVILNOG DRUŠTVA</t>
  </si>
  <si>
    <t>A509042</t>
  </si>
  <si>
    <t>PROVEDBA NACIONALNOG PROGRAMA SUZBIJANJA KORUPCIJE</t>
  </si>
  <si>
    <t>A509051</t>
  </si>
  <si>
    <t>SUFINANCIRANJE EU PROJEKATA ORGANIZACIJAMA CIVILNOG DRUŠTVA</t>
  </si>
  <si>
    <t>A509062</t>
  </si>
  <si>
    <t>MEĐUNARODNA RAZVOJNA SURADNJA - POTPORA RAZVOJU CIVILNOG DRUŠTVA</t>
  </si>
  <si>
    <t>A509065</t>
  </si>
  <si>
    <t>DANI OTVORENIH VRATA UDRUGA</t>
  </si>
  <si>
    <t>A509067</t>
  </si>
  <si>
    <t>PARTNERSTVO ZA OTVORENU VLAST</t>
  </si>
  <si>
    <t>A509069</t>
  </si>
  <si>
    <t>OP UČINKOVITI LJUDSKI POTENCIJALI, PRIORITET 4 I 5</t>
  </si>
  <si>
    <t>Sredstva učešća za pomoći</t>
  </si>
  <si>
    <t>561</t>
  </si>
  <si>
    <t>Europski socijalni fond (ESF)</t>
  </si>
  <si>
    <t>A509070</t>
  </si>
  <si>
    <t>FINANCIJSKI MEHANIZAM ŠVICARSKOG DOPRINOSA PROCESU PROŠIRENJA EUROPSKE UNIJE</t>
  </si>
  <si>
    <t>552</t>
  </si>
  <si>
    <t>Švicarski instrument</t>
  </si>
  <si>
    <t>A509073</t>
  </si>
  <si>
    <t>PROGRAM UČINKOVITI LJUDSKI POTENCIJALI 2021-2027</t>
  </si>
  <si>
    <t>A509074</t>
  </si>
  <si>
    <t>KONTAKT TOČKA ZA PROGRAM GRAĐANI, JEDNAKOST, PRAVA I VRIJEDNOSTI</t>
  </si>
  <si>
    <t>K509020</t>
  </si>
  <si>
    <t>INFORMATIZACIJA UREDA ZA UDRUGE</t>
  </si>
  <si>
    <t>Početni plan 2023.</t>
  </si>
  <si>
    <t>Plan 2023. nakon 1. rebalansa</t>
  </si>
  <si>
    <t>A509071</t>
  </si>
  <si>
    <t>TWINNING LIGHT PROJEKT "DALJNJA INSTITUCIJONALIZACIJA STRUKTURIRANIH MEHANIZAMA ZA SURADNJU IZMEĐU VLADE I CIVILNOG DRUŠTVA" MK 13 IPA OT 01 17 TWL</t>
  </si>
  <si>
    <t>Vlastiti prihodi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</si>
</sst>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5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7" borderId="0" applyNumberFormat="0" applyBorder="0" applyAlignment="0" applyProtection="0"/>
    <xf numFmtId="0" fontId="5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21" fillId="25" borderId="0" applyNumberFormat="0" applyBorder="0" applyAlignment="0" applyProtection="0"/>
    <xf numFmtId="0" fontId="21" fillId="33" borderId="0" applyNumberFormat="0" applyBorder="0" applyAlignment="0" applyProtection="0"/>
    <xf numFmtId="0" fontId="20" fillId="26" borderId="0" applyNumberFormat="0" applyBorder="0" applyAlignment="0" applyProtection="0"/>
    <xf numFmtId="0" fontId="53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0" fillId="23" borderId="0" applyNumberFormat="0" applyBorder="0" applyAlignment="0" applyProtection="0"/>
    <xf numFmtId="0" fontId="53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0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23" borderId="0" applyNumberFormat="0" applyBorder="0" applyAlignment="0" applyProtection="0"/>
    <xf numFmtId="0" fontId="20" fillId="53" borderId="0" applyNumberFormat="0" applyBorder="0" applyAlignment="0" applyProtection="0"/>
    <xf numFmtId="0" fontId="37" fillId="54" borderId="7" applyNumberFormat="0" applyAlignment="0" applyProtection="0"/>
    <xf numFmtId="0" fontId="30" fillId="54" borderId="1" applyNumberFormat="0" applyAlignment="0" applyProtection="0"/>
    <xf numFmtId="0" fontId="63" fillId="0" borderId="8" applyNumberFormat="0" applyFill="0" applyAlignment="0" applyProtection="0"/>
    <xf numFmtId="0" fontId="29" fillId="38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6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0" fontId="31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4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7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7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4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76" borderId="21" applyBorder="0">
      <alignment/>
      <protection/>
    </xf>
    <xf numFmtId="4" fontId="5" fillId="58" borderId="16" applyNumberFormat="0" applyProtection="0">
      <alignment vertical="center"/>
    </xf>
    <xf numFmtId="4" fontId="16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5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4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6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6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28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4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4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6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18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18" fillId="83" borderId="17" applyNumberFormat="0" applyProtection="0">
      <alignment horizontal="left" vertical="center" indent="1"/>
    </xf>
    <xf numFmtId="0" fontId="25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19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2" fillId="0" borderId="25" applyNumberFormat="0" applyFill="0" applyAlignment="0" applyProtection="0"/>
    <xf numFmtId="0" fontId="35" fillId="39" borderId="1" applyNumberFormat="0" applyAlignment="0" applyProtection="0"/>
    <xf numFmtId="0" fontId="6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6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3" fontId="10" fillId="0" borderId="26" xfId="95" applyNumberFormat="1" applyFont="1" applyFill="1" applyBorder="1" applyAlignment="1">
      <alignment horizontal="center" vertical="center" wrapText="1"/>
      <protection/>
    </xf>
    <xf numFmtId="0" fontId="3" fillId="0" borderId="26" xfId="106" applyFont="1" applyFill="1" applyBorder="1" applyAlignment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85" borderId="0" xfId="0" applyFont="1" applyFill="1" applyAlignment="1">
      <alignment/>
    </xf>
    <xf numFmtId="0" fontId="10" fillId="0" borderId="0" xfId="197" applyFont="1" applyFill="1" applyBorder="1" applyAlignment="1" quotePrefix="1">
      <alignment horizontal="left" vertical="center" indent="2"/>
    </xf>
    <xf numFmtId="0" fontId="10" fillId="0" borderId="0" xfId="197" applyFont="1" applyFill="1" applyBorder="1" quotePrefix="1">
      <alignment horizontal="left" vertical="center" indent="1"/>
    </xf>
    <xf numFmtId="3" fontId="3" fillId="0" borderId="0" xfId="111" applyNumberFormat="1" applyFont="1" applyFill="1" applyBorder="1">
      <alignment vertical="center"/>
    </xf>
    <xf numFmtId="0" fontId="10" fillId="0" borderId="0" xfId="217" applyFont="1" applyFill="1" applyBorder="1" applyAlignment="1" quotePrefix="1">
      <alignment horizontal="left" vertical="center" indent="4"/>
    </xf>
    <xf numFmtId="0" fontId="10" fillId="0" borderId="0" xfId="217" applyFont="1" applyFill="1" applyBorder="1" applyAlignment="1" quotePrefix="1">
      <alignment horizontal="left" vertical="center" wrapText="1" indent="1"/>
    </xf>
    <xf numFmtId="0" fontId="10" fillId="0" borderId="0" xfId="227" applyFont="1" applyFill="1" applyBorder="1" applyAlignment="1" quotePrefix="1">
      <alignment horizontal="left" vertical="center" indent="5"/>
    </xf>
    <xf numFmtId="0" fontId="10" fillId="0" borderId="0" xfId="227" applyFont="1" applyFill="1" applyBorder="1" quotePrefix="1">
      <alignment horizontal="left" vertical="center" indent="1"/>
    </xf>
    <xf numFmtId="0" fontId="42" fillId="0" borderId="0" xfId="227" applyFont="1" applyFill="1" applyBorder="1" applyAlignment="1" quotePrefix="1">
      <alignment horizontal="left" vertical="center" indent="6"/>
    </xf>
    <xf numFmtId="0" fontId="42" fillId="0" borderId="0" xfId="227" applyFont="1" applyFill="1" applyBorder="1" quotePrefix="1">
      <alignment horizontal="left" vertical="center" indent="1"/>
    </xf>
    <xf numFmtId="3" fontId="43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7"/>
    </xf>
    <xf numFmtId="0" fontId="0" fillId="0" borderId="0" xfId="227" applyFont="1" applyFill="1" applyBorder="1" quotePrefix="1">
      <alignment horizontal="left" vertical="center" indent="1"/>
    </xf>
    <xf numFmtId="3" fontId="5" fillId="0" borderId="0" xfId="111" applyNumberFormat="1" applyFont="1" applyFill="1" applyBorder="1">
      <alignment vertical="center"/>
    </xf>
    <xf numFmtId="0" fontId="0" fillId="0" borderId="0" xfId="227" applyFont="1" applyFill="1" applyBorder="1" applyAlignment="1" quotePrefix="1">
      <alignment horizontal="left" vertical="center" indent="8"/>
    </xf>
    <xf numFmtId="3" fontId="5" fillId="0" borderId="0" xfId="260" applyNumberFormat="1" applyFont="1" applyFill="1" applyBorder="1">
      <alignment horizontal="right" vertical="center"/>
    </xf>
    <xf numFmtId="0" fontId="0" fillId="0" borderId="0" xfId="227" applyFont="1" applyFill="1" applyBorder="1" applyAlignment="1" quotePrefix="1">
      <alignment horizontal="left" vertical="center" wrapText="1" indent="1"/>
    </xf>
    <xf numFmtId="0" fontId="10" fillId="0" borderId="0" xfId="227" applyFont="1" applyFill="1" applyBorder="1" applyAlignment="1" quotePrefix="1">
      <alignment horizontal="left" vertical="top" indent="5"/>
    </xf>
    <xf numFmtId="0" fontId="10" fillId="0" borderId="0" xfId="227" applyFont="1" applyFill="1" applyBorder="1" applyAlignment="1" quotePrefix="1">
      <alignment horizontal="left" vertical="top" wrapText="1" indent="1"/>
    </xf>
    <xf numFmtId="3" fontId="44" fillId="0" borderId="0" xfId="111" applyNumberFormat="1" applyFont="1" applyFill="1" applyBorder="1">
      <alignment vertical="center"/>
    </xf>
    <xf numFmtId="49" fontId="0" fillId="0" borderId="0" xfId="227" applyNumberFormat="1" applyFont="1" applyFill="1" applyBorder="1" applyAlignment="1" quotePrefix="1">
      <alignment horizontal="left" vertical="center" indent="7"/>
    </xf>
    <xf numFmtId="49" fontId="0" fillId="0" borderId="0" xfId="227" applyNumberFormat="1" applyFont="1" applyFill="1" applyBorder="1" applyAlignment="1" quotePrefix="1">
      <alignment horizontal="left" vertical="center" indent="8"/>
    </xf>
    <xf numFmtId="49" fontId="10" fillId="0" borderId="0" xfId="227" applyNumberFormat="1" applyFont="1" applyFill="1" applyBorder="1" applyAlignment="1" quotePrefix="1">
      <alignment horizontal="left" vertical="top" indent="5"/>
    </xf>
    <xf numFmtId="0" fontId="10" fillId="0" borderId="0" xfId="227" applyFont="1" applyFill="1" applyBorder="1" applyAlignment="1" quotePrefix="1">
      <alignment horizontal="left" vertical="center" wrapText="1" indent="1"/>
    </xf>
    <xf numFmtId="49" fontId="42" fillId="0" borderId="0" xfId="227" applyNumberFormat="1" applyFont="1" applyFill="1" applyBorder="1" applyAlignment="1" quotePrefix="1">
      <alignment horizontal="left" vertical="center" indent="6"/>
    </xf>
    <xf numFmtId="49" fontId="10" fillId="0" borderId="0" xfId="227" applyNumberFormat="1" applyFont="1" applyFill="1" applyBorder="1" applyAlignment="1" quotePrefix="1">
      <alignment horizontal="left" vertical="center" indent="5"/>
    </xf>
    <xf numFmtId="0" fontId="3" fillId="0" borderId="27" xfId="106" applyFont="1" applyFill="1" applyBorder="1" applyAlignment="1">
      <alignment horizontal="center" vertical="center"/>
      <protection/>
    </xf>
    <xf numFmtId="0" fontId="10" fillId="0" borderId="28" xfId="0" applyFont="1" applyBorder="1" applyAlignment="1">
      <alignment horizontal="center" vertical="center" wrapText="1"/>
    </xf>
    <xf numFmtId="3" fontId="3" fillId="0" borderId="0" xfId="260" applyNumberFormat="1" applyFont="1" applyFill="1" applyBorder="1">
      <alignment horizontal="right" vertical="center"/>
    </xf>
    <xf numFmtId="3" fontId="43" fillId="0" borderId="0" xfId="260" applyNumberFormat="1" applyFont="1" applyFill="1" applyBorder="1">
      <alignment horizontal="right" vertical="center"/>
    </xf>
    <xf numFmtId="0" fontId="5" fillId="0" borderId="0" xfId="0" applyFont="1" applyAlignment="1">
      <alignment horizontal="left" wrapText="1" indent="3" readingOrder="1"/>
    </xf>
    <xf numFmtId="0" fontId="0" fillId="0" borderId="0" xfId="227" applyFont="1" applyFill="1" applyBorder="1" quotePrefix="1">
      <alignment horizontal="left" vertical="center" indent="1"/>
    </xf>
    <xf numFmtId="3" fontId="3" fillId="0" borderId="0" xfId="111" applyNumberFormat="1" applyFont="1" applyFill="1" applyBorder="1">
      <alignment vertical="center"/>
    </xf>
    <xf numFmtId="0" fontId="10" fillId="0" borderId="0" xfId="207" applyFont="1" applyFill="1" applyBorder="1" applyAlignment="1" quotePrefix="1">
      <alignment horizontal="left" vertical="center" indent="3"/>
    </xf>
    <xf numFmtId="0" fontId="10" fillId="0" borderId="0" xfId="207" applyFont="1" applyFill="1" applyBorder="1" quotePrefix="1">
      <alignment horizontal="left" vertical="center" indent="1"/>
    </xf>
    <xf numFmtId="3" fontId="5" fillId="0" borderId="0" xfId="111" applyNumberFormat="1" applyFont="1" applyFill="1" applyBorder="1">
      <alignment vertical="center"/>
    </xf>
    <xf numFmtId="0" fontId="0" fillId="0" borderId="0" xfId="0" applyFont="1" applyFill="1" applyAlignment="1">
      <alignment/>
    </xf>
    <xf numFmtId="0" fontId="0" fillId="85" borderId="0" xfId="0" applyFont="1" applyFill="1" applyAlignment="1">
      <alignment/>
    </xf>
    <xf numFmtId="0" fontId="10" fillId="0" borderId="23" xfId="104" applyFont="1" applyFill="1" applyBorder="1" applyAlignment="1">
      <alignment horizontal="center" vertic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131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5895975" cy="2716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B050"/>
  </sheetPr>
  <dimension ref="A1:BC132"/>
  <sheetViews>
    <sheetView tabSelected="1" zoomScale="90" zoomScaleNormal="90" zoomScalePageLayoutView="0" workbookViewId="0" topLeftCell="A1">
      <selection activeCell="I23" sqref="I23"/>
    </sheetView>
  </sheetViews>
  <sheetFormatPr defaultColWidth="18.7109375" defaultRowHeight="12.75"/>
  <cols>
    <col min="1" max="1" width="18.28125" style="10" customWidth="1"/>
    <col min="2" max="2" width="52.28125" style="5" customWidth="1"/>
    <col min="3" max="3" width="17.8515625" style="6" customWidth="1"/>
    <col min="4" max="55" width="18.7109375" style="5" customWidth="1"/>
    <col min="56" max="16384" width="18.7109375" style="4" customWidth="1"/>
  </cols>
  <sheetData>
    <row r="1" spans="1:4" ht="30" customHeight="1">
      <c r="A1" s="53" t="s">
        <v>171</v>
      </c>
      <c r="B1" s="53"/>
      <c r="C1" s="53"/>
      <c r="D1" s="53"/>
    </row>
    <row r="2" spans="1:4" ht="25.5">
      <c r="A2" s="41" t="s">
        <v>172</v>
      </c>
      <c r="B2" s="12" t="s">
        <v>168</v>
      </c>
      <c r="C2" s="11" t="s">
        <v>217</v>
      </c>
      <c r="D2" s="42" t="s">
        <v>218</v>
      </c>
    </row>
    <row r="3" spans="1:12" ht="15" customHeight="1">
      <c r="A3" s="16" t="s">
        <v>175</v>
      </c>
      <c r="B3" s="17" t="s">
        <v>176</v>
      </c>
      <c r="C3" s="18">
        <f>C11</f>
        <v>24822287</v>
      </c>
      <c r="D3" s="18">
        <f>D11</f>
        <v>31391875</v>
      </c>
      <c r="E3" s="7"/>
      <c r="F3" s="7"/>
      <c r="G3" s="7"/>
      <c r="H3" s="7"/>
      <c r="I3" s="7"/>
      <c r="J3" s="7"/>
      <c r="K3" s="7"/>
      <c r="L3" s="7"/>
    </row>
    <row r="4" spans="1:12" ht="15" customHeight="1">
      <c r="A4" s="45">
        <v>11</v>
      </c>
      <c r="B4" s="46" t="s">
        <v>157</v>
      </c>
      <c r="C4" s="28">
        <f>SUM(C14+C26+C33+C38+C42+C52+C57+C62+C67+C127)</f>
        <v>1419109</v>
      </c>
      <c r="D4" s="28">
        <f>SUM(D14+D26+D33+D38+D42+D52+D57+D62+D67+D127)</f>
        <v>2953626</v>
      </c>
      <c r="E4" s="7"/>
      <c r="F4" s="7"/>
      <c r="G4" s="7"/>
      <c r="H4" s="7"/>
      <c r="I4" s="7"/>
      <c r="J4" s="7"/>
      <c r="K4" s="7"/>
      <c r="L4" s="7"/>
    </row>
    <row r="5" spans="1:12" ht="15" customHeight="1">
      <c r="A5" s="45" t="s">
        <v>60</v>
      </c>
      <c r="B5" s="46" t="s">
        <v>204</v>
      </c>
      <c r="C5" s="28">
        <f>SUM(C70+C89+C107+C114)</f>
        <v>2086712</v>
      </c>
      <c r="D5" s="28">
        <f>SUM(D70+D89+D107+D114)</f>
        <v>2883674</v>
      </c>
      <c r="E5" s="7"/>
      <c r="F5" s="7"/>
      <c r="G5" s="7"/>
      <c r="H5" s="7"/>
      <c r="I5" s="7"/>
      <c r="J5" s="7"/>
      <c r="K5" s="7"/>
      <c r="L5" s="7"/>
    </row>
    <row r="6" spans="1:12" ht="15" customHeight="1">
      <c r="A6" s="45" t="s">
        <v>158</v>
      </c>
      <c r="B6" s="46" t="s">
        <v>221</v>
      </c>
      <c r="C6" s="28"/>
      <c r="D6" s="28">
        <f>D103</f>
        <v>92</v>
      </c>
      <c r="E6" s="7"/>
      <c r="F6" s="7"/>
      <c r="G6" s="7"/>
      <c r="H6" s="7"/>
      <c r="I6" s="7"/>
      <c r="J6" s="7"/>
      <c r="K6" s="7"/>
      <c r="L6" s="7"/>
    </row>
    <row r="7" spans="1:55" s="52" customFormat="1" ht="15" customHeight="1">
      <c r="A7" s="45" t="s">
        <v>166</v>
      </c>
      <c r="B7" s="46" t="s">
        <v>185</v>
      </c>
      <c r="C7" s="50">
        <f>SUM(C29+C48)</f>
        <v>9854843</v>
      </c>
      <c r="D7" s="50">
        <f>SUM(D29+D48)</f>
        <v>9488675</v>
      </c>
      <c r="E7" s="9"/>
      <c r="F7" s="9"/>
      <c r="G7" s="9"/>
      <c r="H7" s="9"/>
      <c r="I7" s="9"/>
      <c r="J7" s="9"/>
      <c r="K7" s="9"/>
      <c r="L7" s="9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</row>
    <row r="8" spans="1:55" s="52" customFormat="1" ht="15" customHeight="1">
      <c r="A8" s="45" t="s">
        <v>181</v>
      </c>
      <c r="B8" s="46" t="s">
        <v>182</v>
      </c>
      <c r="C8" s="50">
        <f>SUM(C22+C120)</f>
        <v>86279</v>
      </c>
      <c r="D8" s="50">
        <f>SUM(D22+D120)</f>
        <v>64520</v>
      </c>
      <c r="E8" s="9"/>
      <c r="F8" s="9"/>
      <c r="G8" s="9"/>
      <c r="H8" s="9"/>
      <c r="I8" s="9"/>
      <c r="J8" s="9"/>
      <c r="K8" s="9"/>
      <c r="L8" s="9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</row>
    <row r="9" spans="1:12" ht="15" customHeight="1">
      <c r="A9" s="45" t="s">
        <v>209</v>
      </c>
      <c r="B9" s="46" t="s">
        <v>210</v>
      </c>
      <c r="C9" s="28">
        <f>SUM(C95)</f>
        <v>144713</v>
      </c>
      <c r="D9" s="28">
        <f>SUM(D95)</f>
        <v>114607</v>
      </c>
      <c r="E9" s="7"/>
      <c r="F9" s="7"/>
      <c r="G9" s="7"/>
      <c r="H9" s="7"/>
      <c r="I9" s="7"/>
      <c r="J9" s="7"/>
      <c r="K9" s="7"/>
      <c r="L9" s="7"/>
    </row>
    <row r="10" spans="1:55" s="52" customFormat="1" ht="15" customHeight="1">
      <c r="A10" s="45" t="s">
        <v>205</v>
      </c>
      <c r="B10" s="46" t="s">
        <v>206</v>
      </c>
      <c r="C10" s="50">
        <f>SUM(C79+C110)</f>
        <v>11230631</v>
      </c>
      <c r="D10" s="50">
        <f>SUM(D79+D110)</f>
        <v>15886681</v>
      </c>
      <c r="E10" s="9"/>
      <c r="F10" s="9"/>
      <c r="G10" s="9"/>
      <c r="H10" s="9"/>
      <c r="I10" s="9"/>
      <c r="J10" s="9"/>
      <c r="K10" s="9"/>
      <c r="L10" s="9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</row>
    <row r="11" spans="1:12" ht="15" customHeight="1">
      <c r="A11" s="48" t="s">
        <v>142</v>
      </c>
      <c r="B11" s="49" t="s">
        <v>177</v>
      </c>
      <c r="C11" s="47">
        <f>C12</f>
        <v>24822287</v>
      </c>
      <c r="D11" s="47">
        <f>D12</f>
        <v>31391875</v>
      </c>
      <c r="E11" s="7"/>
      <c r="F11" s="7"/>
      <c r="G11" s="7"/>
      <c r="H11" s="7"/>
      <c r="I11" s="7"/>
      <c r="J11" s="7"/>
      <c r="K11" s="7"/>
      <c r="L11" s="7"/>
    </row>
    <row r="12" spans="1:12" ht="31.5" customHeight="1">
      <c r="A12" s="19" t="s">
        <v>178</v>
      </c>
      <c r="B12" s="20" t="s">
        <v>179</v>
      </c>
      <c r="C12" s="18">
        <f>SUM(C13+C25+C32+C37+C41+C47+C51+C56+C61+C66+C88+C106+C113+C126)</f>
        <v>24822287</v>
      </c>
      <c r="D12" s="18">
        <f>SUM(D13+D25+D32+D37+D41+D47+D51+D56+D61+D66+D88+D102+D106+D113+D126)</f>
        <v>31391875</v>
      </c>
      <c r="E12" s="7"/>
      <c r="F12" s="7"/>
      <c r="G12" s="7"/>
      <c r="H12" s="7"/>
      <c r="I12" s="7"/>
      <c r="J12" s="7"/>
      <c r="K12" s="7"/>
      <c r="L12" s="7"/>
    </row>
    <row r="13" spans="1:12" ht="15" customHeight="1">
      <c r="A13" s="21" t="s">
        <v>180</v>
      </c>
      <c r="B13" s="22" t="s">
        <v>156</v>
      </c>
      <c r="C13" s="18">
        <f>SUM(C14+C22)</f>
        <v>370775</v>
      </c>
      <c r="D13" s="18">
        <f>SUM(D14+D22)</f>
        <v>361483</v>
      </c>
      <c r="E13" s="7"/>
      <c r="F13" s="7"/>
      <c r="G13" s="7"/>
      <c r="H13" s="7"/>
      <c r="I13" s="7"/>
      <c r="J13" s="7"/>
      <c r="K13" s="7"/>
      <c r="L13" s="7"/>
    </row>
    <row r="14" spans="1:12" ht="15" customHeight="1">
      <c r="A14" s="23" t="s">
        <v>54</v>
      </c>
      <c r="B14" s="24" t="s">
        <v>157</v>
      </c>
      <c r="C14" s="25">
        <f>SUM(C15+C20)</f>
        <v>369447</v>
      </c>
      <c r="D14" s="25">
        <f>SUM(D15+D20)</f>
        <v>358164</v>
      </c>
      <c r="E14" s="8"/>
      <c r="F14" s="8"/>
      <c r="G14" s="8"/>
      <c r="H14" s="8"/>
      <c r="I14" s="8"/>
      <c r="J14" s="8"/>
      <c r="K14" s="8"/>
      <c r="L14" s="8"/>
    </row>
    <row r="15" spans="1:12" ht="15" customHeight="1">
      <c r="A15" s="26" t="s">
        <v>22</v>
      </c>
      <c r="B15" s="27" t="s">
        <v>173</v>
      </c>
      <c r="C15" s="28">
        <f>SUM(C16+C17+C18+C19)</f>
        <v>365994</v>
      </c>
      <c r="D15" s="28">
        <f>SUM(D16+D17+D18+D19)</f>
        <v>354711</v>
      </c>
      <c r="E15" s="9"/>
      <c r="F15" s="9"/>
      <c r="G15" s="9"/>
      <c r="H15" s="9"/>
      <c r="I15" s="9"/>
      <c r="J15" s="9"/>
      <c r="K15" s="9"/>
      <c r="L15" s="9"/>
    </row>
    <row r="16" spans="1:12" ht="15" customHeight="1">
      <c r="A16" s="29" t="s">
        <v>158</v>
      </c>
      <c r="B16" s="27" t="s">
        <v>159</v>
      </c>
      <c r="C16" s="30">
        <v>255759</v>
      </c>
      <c r="D16" s="30">
        <v>248458</v>
      </c>
      <c r="E16" s="9"/>
      <c r="F16" s="9"/>
      <c r="G16" s="9"/>
      <c r="H16" s="9"/>
      <c r="I16" s="9"/>
      <c r="J16" s="9"/>
      <c r="K16" s="9"/>
      <c r="L16" s="9"/>
    </row>
    <row r="17" spans="1:12" ht="15" customHeight="1">
      <c r="A17" s="29" t="s">
        <v>160</v>
      </c>
      <c r="B17" s="27" t="s">
        <v>161</v>
      </c>
      <c r="C17" s="30">
        <v>102170</v>
      </c>
      <c r="D17" s="30">
        <v>99515</v>
      </c>
      <c r="E17" s="9"/>
      <c r="F17" s="9"/>
      <c r="G17" s="9"/>
      <c r="H17" s="9"/>
      <c r="I17" s="9"/>
      <c r="J17" s="9"/>
      <c r="K17" s="9"/>
      <c r="L17" s="9"/>
    </row>
    <row r="18" spans="1:12" ht="15" customHeight="1">
      <c r="A18" s="29" t="s">
        <v>162</v>
      </c>
      <c r="B18" s="27" t="s">
        <v>163</v>
      </c>
      <c r="C18" s="30">
        <v>101</v>
      </c>
      <c r="D18" s="30">
        <v>765</v>
      </c>
      <c r="E18" s="9"/>
      <c r="F18" s="9"/>
      <c r="G18" s="9"/>
      <c r="H18" s="9"/>
      <c r="I18" s="9"/>
      <c r="J18" s="9"/>
      <c r="K18" s="9"/>
      <c r="L18" s="9"/>
    </row>
    <row r="19" spans="1:12" ht="25.5">
      <c r="A19" s="29" t="s">
        <v>169</v>
      </c>
      <c r="B19" s="31" t="s">
        <v>170</v>
      </c>
      <c r="C19" s="30">
        <v>7964</v>
      </c>
      <c r="D19" s="30">
        <v>5973</v>
      </c>
      <c r="E19" s="9"/>
      <c r="F19" s="9"/>
      <c r="G19" s="9"/>
      <c r="H19" s="9"/>
      <c r="I19" s="9"/>
      <c r="J19" s="9"/>
      <c r="K19" s="9"/>
      <c r="L19" s="9"/>
    </row>
    <row r="20" spans="1:12" ht="15" customHeight="1">
      <c r="A20" s="26" t="s">
        <v>109</v>
      </c>
      <c r="B20" s="27" t="s">
        <v>174</v>
      </c>
      <c r="C20" s="28">
        <f>C21</f>
        <v>3453</v>
      </c>
      <c r="D20" s="28">
        <f>D21</f>
        <v>3453</v>
      </c>
      <c r="E20" s="9"/>
      <c r="F20" s="9"/>
      <c r="G20" s="9"/>
      <c r="H20" s="9"/>
      <c r="I20" s="9"/>
      <c r="J20" s="9"/>
      <c r="K20" s="9"/>
      <c r="L20" s="9"/>
    </row>
    <row r="21" spans="1:12" ht="15" customHeight="1">
      <c r="A21" s="29" t="s">
        <v>164</v>
      </c>
      <c r="B21" s="27" t="s">
        <v>165</v>
      </c>
      <c r="C21" s="30">
        <v>3453</v>
      </c>
      <c r="D21" s="30">
        <v>3453</v>
      </c>
      <c r="E21" s="9"/>
      <c r="F21" s="9"/>
      <c r="G21" s="9"/>
      <c r="H21" s="9"/>
      <c r="I21" s="9"/>
      <c r="J21" s="9"/>
      <c r="K21" s="9"/>
      <c r="L21" s="9"/>
    </row>
    <row r="22" spans="1:12" ht="15" customHeight="1">
      <c r="A22" s="23" t="s">
        <v>181</v>
      </c>
      <c r="B22" s="24" t="s">
        <v>182</v>
      </c>
      <c r="C22" s="25">
        <f>C23</f>
        <v>1328</v>
      </c>
      <c r="D22" s="25">
        <f>D23</f>
        <v>3319</v>
      </c>
      <c r="E22" s="8"/>
      <c r="F22" s="8"/>
      <c r="G22" s="8"/>
      <c r="H22" s="8"/>
      <c r="I22" s="8"/>
      <c r="J22" s="8"/>
      <c r="K22" s="8"/>
      <c r="L22" s="8"/>
    </row>
    <row r="23" spans="1:12" ht="15" customHeight="1">
      <c r="A23" s="26" t="s">
        <v>22</v>
      </c>
      <c r="B23" s="27" t="s">
        <v>173</v>
      </c>
      <c r="C23" s="28">
        <f>C24</f>
        <v>1328</v>
      </c>
      <c r="D23" s="28">
        <f>D24</f>
        <v>3319</v>
      </c>
      <c r="E23" s="9"/>
      <c r="F23" s="9"/>
      <c r="G23" s="9"/>
      <c r="H23" s="9"/>
      <c r="I23" s="9"/>
      <c r="J23" s="9"/>
      <c r="K23" s="9"/>
      <c r="L23" s="9"/>
    </row>
    <row r="24" spans="1:12" ht="15" customHeight="1">
      <c r="A24" s="29" t="s">
        <v>160</v>
      </c>
      <c r="B24" s="27" t="s">
        <v>161</v>
      </c>
      <c r="C24" s="30">
        <v>1328</v>
      </c>
      <c r="D24" s="30">
        <v>3319</v>
      </c>
      <c r="E24" s="9"/>
      <c r="F24" s="9"/>
      <c r="G24" s="9"/>
      <c r="H24" s="9"/>
      <c r="I24" s="9"/>
      <c r="J24" s="9"/>
      <c r="K24" s="9"/>
      <c r="L24" s="9"/>
    </row>
    <row r="25" spans="1:12" ht="30.75" customHeight="1">
      <c r="A25" s="32" t="s">
        <v>183</v>
      </c>
      <c r="B25" s="33" t="s">
        <v>184</v>
      </c>
      <c r="C25" s="18">
        <f>C29</f>
        <v>8608635</v>
      </c>
      <c r="D25" s="18">
        <f>SUM(D26+D29)</f>
        <v>9811460</v>
      </c>
      <c r="E25" s="7"/>
      <c r="F25" s="7"/>
      <c r="G25" s="7"/>
      <c r="H25" s="7"/>
      <c r="I25" s="7"/>
      <c r="J25" s="7"/>
      <c r="K25" s="7"/>
      <c r="L25" s="7"/>
    </row>
    <row r="26" spans="1:55" s="15" customFormat="1" ht="15" customHeight="1">
      <c r="A26" s="23" t="s">
        <v>54</v>
      </c>
      <c r="B26" s="24" t="s">
        <v>157</v>
      </c>
      <c r="C26" s="34"/>
      <c r="D26" s="25">
        <f>D27</f>
        <v>1500000</v>
      </c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12" ht="15" customHeight="1">
      <c r="A27" s="35" t="s">
        <v>22</v>
      </c>
      <c r="B27" s="27" t="s">
        <v>173</v>
      </c>
      <c r="C27" s="18"/>
      <c r="D27" s="28">
        <f>D28</f>
        <v>1500000</v>
      </c>
      <c r="E27" s="7"/>
      <c r="F27" s="7"/>
      <c r="G27" s="7"/>
      <c r="H27" s="7"/>
      <c r="I27" s="7"/>
      <c r="J27" s="7"/>
      <c r="K27" s="7"/>
      <c r="L27" s="7"/>
    </row>
    <row r="28" spans="1:12" ht="15" customHeight="1">
      <c r="A28" s="36" t="s">
        <v>186</v>
      </c>
      <c r="B28" s="27" t="s">
        <v>187</v>
      </c>
      <c r="C28" s="18"/>
      <c r="D28" s="28">
        <v>1500000</v>
      </c>
      <c r="E28" s="7"/>
      <c r="F28" s="7"/>
      <c r="G28" s="7"/>
      <c r="H28" s="7"/>
      <c r="I28" s="7"/>
      <c r="J28" s="7"/>
      <c r="K28" s="7"/>
      <c r="L28" s="7"/>
    </row>
    <row r="29" spans="1:12" ht="15" customHeight="1">
      <c r="A29" s="23" t="s">
        <v>166</v>
      </c>
      <c r="B29" s="24" t="s">
        <v>185</v>
      </c>
      <c r="C29" s="25">
        <f>C30</f>
        <v>8608635</v>
      </c>
      <c r="D29" s="25">
        <f>D30</f>
        <v>8311460</v>
      </c>
      <c r="E29" s="8"/>
      <c r="F29" s="8"/>
      <c r="G29" s="8"/>
      <c r="H29" s="8"/>
      <c r="I29" s="8"/>
      <c r="J29" s="8"/>
      <c r="K29" s="8"/>
      <c r="L29" s="8"/>
    </row>
    <row r="30" spans="1:12" ht="15" customHeight="1">
      <c r="A30" s="35" t="s">
        <v>22</v>
      </c>
      <c r="B30" s="27" t="s">
        <v>173</v>
      </c>
      <c r="C30" s="28">
        <f>C31</f>
        <v>8608635</v>
      </c>
      <c r="D30" s="28">
        <f>D31</f>
        <v>8311460</v>
      </c>
      <c r="E30" s="9"/>
      <c r="F30" s="9"/>
      <c r="G30" s="9"/>
      <c r="H30" s="9"/>
      <c r="I30" s="9"/>
      <c r="J30" s="9"/>
      <c r="K30" s="9"/>
      <c r="L30" s="9"/>
    </row>
    <row r="31" spans="1:12" ht="15" customHeight="1">
      <c r="A31" s="36" t="s">
        <v>186</v>
      </c>
      <c r="B31" s="27" t="s">
        <v>187</v>
      </c>
      <c r="C31" s="30">
        <v>8608635</v>
      </c>
      <c r="D31" s="30">
        <v>8311460</v>
      </c>
      <c r="E31" s="9"/>
      <c r="F31" s="9"/>
      <c r="G31" s="9"/>
      <c r="H31" s="9"/>
      <c r="I31" s="9"/>
      <c r="J31" s="9"/>
      <c r="K31" s="9"/>
      <c r="L31" s="9"/>
    </row>
    <row r="32" spans="1:12" ht="38.25">
      <c r="A32" s="37" t="s">
        <v>188</v>
      </c>
      <c r="B32" s="38" t="s">
        <v>189</v>
      </c>
      <c r="C32" s="18">
        <f>C33</f>
        <v>31304</v>
      </c>
      <c r="D32" s="18">
        <f>D33</f>
        <v>26404</v>
      </c>
      <c r="E32" s="7"/>
      <c r="F32" s="7"/>
      <c r="G32" s="7"/>
      <c r="H32" s="7"/>
      <c r="I32" s="7"/>
      <c r="J32" s="7"/>
      <c r="K32" s="7"/>
      <c r="L32" s="7"/>
    </row>
    <row r="33" spans="1:12" ht="15" customHeight="1">
      <c r="A33" s="39" t="s">
        <v>54</v>
      </c>
      <c r="B33" s="24" t="s">
        <v>157</v>
      </c>
      <c r="C33" s="25">
        <f>C34</f>
        <v>31304</v>
      </c>
      <c r="D33" s="25">
        <f>D34</f>
        <v>26404</v>
      </c>
      <c r="E33" s="8"/>
      <c r="F33" s="8"/>
      <c r="G33" s="8"/>
      <c r="H33" s="8"/>
      <c r="I33" s="8"/>
      <c r="J33" s="8"/>
      <c r="K33" s="8"/>
      <c r="L33" s="8"/>
    </row>
    <row r="34" spans="1:12" ht="15" customHeight="1">
      <c r="A34" s="35" t="s">
        <v>22</v>
      </c>
      <c r="B34" s="27" t="s">
        <v>173</v>
      </c>
      <c r="C34" s="28">
        <f>SUM(C35+C36)</f>
        <v>31304</v>
      </c>
      <c r="D34" s="28">
        <f>SUM(D35+D36)</f>
        <v>26404</v>
      </c>
      <c r="E34" s="9"/>
      <c r="F34" s="9"/>
      <c r="G34" s="9"/>
      <c r="H34" s="9"/>
      <c r="I34" s="9"/>
      <c r="J34" s="9"/>
      <c r="K34" s="9"/>
      <c r="L34" s="9"/>
    </row>
    <row r="35" spans="1:12" ht="15" customHeight="1">
      <c r="A35" s="36" t="s">
        <v>160</v>
      </c>
      <c r="B35" s="27" t="s">
        <v>161</v>
      </c>
      <c r="C35" s="30">
        <v>31262</v>
      </c>
      <c r="D35" s="30">
        <v>26362</v>
      </c>
      <c r="E35" s="9"/>
      <c r="F35" s="9"/>
      <c r="G35" s="9"/>
      <c r="H35" s="9"/>
      <c r="I35" s="9"/>
      <c r="J35" s="9"/>
      <c r="K35" s="9"/>
      <c r="L35" s="9"/>
    </row>
    <row r="36" spans="1:12" ht="15" customHeight="1">
      <c r="A36" s="36" t="s">
        <v>162</v>
      </c>
      <c r="B36" s="27" t="s">
        <v>163</v>
      </c>
      <c r="C36" s="30">
        <v>42</v>
      </c>
      <c r="D36" s="30">
        <v>42</v>
      </c>
      <c r="E36" s="9"/>
      <c r="F36" s="9"/>
      <c r="G36" s="9"/>
      <c r="H36" s="9"/>
      <c r="I36" s="9"/>
      <c r="J36" s="9"/>
      <c r="K36" s="9"/>
      <c r="L36" s="9"/>
    </row>
    <row r="37" spans="1:12" ht="15" customHeight="1">
      <c r="A37" s="40" t="s">
        <v>190</v>
      </c>
      <c r="B37" s="22" t="s">
        <v>191</v>
      </c>
      <c r="C37" s="18">
        <f aca="true" t="shared" si="0" ref="C37:D39">C38</f>
        <v>7836</v>
      </c>
      <c r="D37" s="18">
        <f t="shared" si="0"/>
        <v>7186</v>
      </c>
      <c r="E37" s="7"/>
      <c r="F37" s="7"/>
      <c r="G37" s="7"/>
      <c r="H37" s="7"/>
      <c r="I37" s="7"/>
      <c r="J37" s="7"/>
      <c r="K37" s="7"/>
      <c r="L37" s="7"/>
    </row>
    <row r="38" spans="1:12" ht="15" customHeight="1">
      <c r="A38" s="39" t="s">
        <v>54</v>
      </c>
      <c r="B38" s="24" t="s">
        <v>157</v>
      </c>
      <c r="C38" s="25">
        <f t="shared" si="0"/>
        <v>7836</v>
      </c>
      <c r="D38" s="25">
        <f t="shared" si="0"/>
        <v>7186</v>
      </c>
      <c r="E38" s="8"/>
      <c r="F38" s="8"/>
      <c r="G38" s="8"/>
      <c r="H38" s="8"/>
      <c r="I38" s="8"/>
      <c r="J38" s="8"/>
      <c r="K38" s="8"/>
      <c r="L38" s="8"/>
    </row>
    <row r="39" spans="1:12" ht="15" customHeight="1">
      <c r="A39" s="35" t="s">
        <v>22</v>
      </c>
      <c r="B39" s="27" t="s">
        <v>173</v>
      </c>
      <c r="C39" s="28">
        <f t="shared" si="0"/>
        <v>7836</v>
      </c>
      <c r="D39" s="28">
        <f t="shared" si="0"/>
        <v>7186</v>
      </c>
      <c r="E39" s="9"/>
      <c r="F39" s="9"/>
      <c r="G39" s="9"/>
      <c r="H39" s="9"/>
      <c r="I39" s="9"/>
      <c r="J39" s="9"/>
      <c r="K39" s="9"/>
      <c r="L39" s="9"/>
    </row>
    <row r="40" spans="1:12" ht="15" customHeight="1">
      <c r="A40" s="36" t="s">
        <v>160</v>
      </c>
      <c r="B40" s="27" t="s">
        <v>161</v>
      </c>
      <c r="C40" s="30">
        <v>7836</v>
      </c>
      <c r="D40" s="30">
        <v>7186</v>
      </c>
      <c r="E40" s="9"/>
      <c r="F40" s="9"/>
      <c r="G40" s="9"/>
      <c r="H40" s="9"/>
      <c r="I40" s="9"/>
      <c r="J40" s="9"/>
      <c r="K40" s="9"/>
      <c r="L40" s="9"/>
    </row>
    <row r="41" spans="1:12" ht="25.5">
      <c r="A41" s="37" t="s">
        <v>192</v>
      </c>
      <c r="B41" s="38" t="s">
        <v>193</v>
      </c>
      <c r="C41" s="18">
        <f>C42</f>
        <v>924535</v>
      </c>
      <c r="D41" s="18">
        <f>D42</f>
        <v>924535</v>
      </c>
      <c r="E41" s="7"/>
      <c r="F41" s="7"/>
      <c r="G41" s="7"/>
      <c r="H41" s="7"/>
      <c r="I41" s="7"/>
      <c r="J41" s="7"/>
      <c r="K41" s="7"/>
      <c r="L41" s="7"/>
    </row>
    <row r="42" spans="1:12" ht="15" customHeight="1">
      <c r="A42" s="39" t="s">
        <v>54</v>
      </c>
      <c r="B42" s="24" t="s">
        <v>157</v>
      </c>
      <c r="C42" s="25">
        <f>SUM(C43+C45)</f>
        <v>924535</v>
      </c>
      <c r="D42" s="25">
        <f>SUM(D43+D45)</f>
        <v>924535</v>
      </c>
      <c r="E42" s="8"/>
      <c r="F42" s="8"/>
      <c r="G42" s="8"/>
      <c r="H42" s="8"/>
      <c r="I42" s="8"/>
      <c r="J42" s="8"/>
      <c r="K42" s="8"/>
      <c r="L42" s="8"/>
    </row>
    <row r="43" spans="1:12" ht="15" customHeight="1">
      <c r="A43" s="35" t="s">
        <v>22</v>
      </c>
      <c r="B43" s="27" t="s">
        <v>173</v>
      </c>
      <c r="C43" s="28">
        <f>C44</f>
        <v>103312</v>
      </c>
      <c r="D43" s="28">
        <f>D44</f>
        <v>103312</v>
      </c>
      <c r="E43" s="9"/>
      <c r="F43" s="9"/>
      <c r="G43" s="9"/>
      <c r="H43" s="9"/>
      <c r="I43" s="9"/>
      <c r="J43" s="9"/>
      <c r="K43" s="9"/>
      <c r="L43" s="9"/>
    </row>
    <row r="44" spans="1:12" ht="15" customHeight="1">
      <c r="A44" s="36" t="s">
        <v>160</v>
      </c>
      <c r="B44" s="27" t="s">
        <v>161</v>
      </c>
      <c r="C44" s="30">
        <v>103312</v>
      </c>
      <c r="D44" s="30">
        <v>103312</v>
      </c>
      <c r="E44" s="9"/>
      <c r="F44" s="9"/>
      <c r="G44" s="9"/>
      <c r="H44" s="9"/>
      <c r="I44" s="9"/>
      <c r="J44" s="9"/>
      <c r="K44" s="9"/>
      <c r="L44" s="9"/>
    </row>
    <row r="45" spans="1:12" ht="15" customHeight="1">
      <c r="A45" s="35" t="s">
        <v>109</v>
      </c>
      <c r="B45" s="27" t="s">
        <v>174</v>
      </c>
      <c r="C45" s="28">
        <f>C46</f>
        <v>821223</v>
      </c>
      <c r="D45" s="28">
        <f>D46</f>
        <v>821223</v>
      </c>
      <c r="E45" s="9"/>
      <c r="F45" s="9"/>
      <c r="G45" s="9"/>
      <c r="H45" s="9"/>
      <c r="I45" s="9"/>
      <c r="J45" s="9"/>
      <c r="K45" s="9"/>
      <c r="L45" s="9"/>
    </row>
    <row r="46" spans="1:12" ht="15" customHeight="1">
      <c r="A46" s="36" t="s">
        <v>164</v>
      </c>
      <c r="B46" s="27" t="s">
        <v>165</v>
      </c>
      <c r="C46" s="30">
        <v>821223</v>
      </c>
      <c r="D46" s="30">
        <v>821223</v>
      </c>
      <c r="E46" s="9"/>
      <c r="F46" s="9"/>
      <c r="G46" s="9"/>
      <c r="H46" s="9"/>
      <c r="I46" s="9"/>
      <c r="J46" s="9"/>
      <c r="K46" s="9"/>
      <c r="L46" s="9"/>
    </row>
    <row r="47" spans="1:12" ht="25.5">
      <c r="A47" s="37" t="s">
        <v>194</v>
      </c>
      <c r="B47" s="38" t="s">
        <v>195</v>
      </c>
      <c r="C47" s="18">
        <f aca="true" t="shared" si="1" ref="C47:D49">C48</f>
        <v>1246208</v>
      </c>
      <c r="D47" s="18">
        <f t="shared" si="1"/>
        <v>1177215</v>
      </c>
      <c r="E47" s="7"/>
      <c r="F47" s="7"/>
      <c r="G47" s="7"/>
      <c r="H47" s="7"/>
      <c r="I47" s="7"/>
      <c r="J47" s="7"/>
      <c r="K47" s="7"/>
      <c r="L47" s="7"/>
    </row>
    <row r="48" spans="1:12" ht="15" customHeight="1">
      <c r="A48" s="39" t="s">
        <v>166</v>
      </c>
      <c r="B48" s="24" t="s">
        <v>185</v>
      </c>
      <c r="C48" s="25">
        <f t="shared" si="1"/>
        <v>1246208</v>
      </c>
      <c r="D48" s="25">
        <f t="shared" si="1"/>
        <v>1177215</v>
      </c>
      <c r="E48" s="8"/>
      <c r="F48" s="8"/>
      <c r="G48" s="8"/>
      <c r="H48" s="8"/>
      <c r="I48" s="8"/>
      <c r="J48" s="8"/>
      <c r="K48" s="8"/>
      <c r="L48" s="8"/>
    </row>
    <row r="49" spans="1:12" ht="15" customHeight="1">
      <c r="A49" s="35" t="s">
        <v>22</v>
      </c>
      <c r="B49" s="27" t="s">
        <v>173</v>
      </c>
      <c r="C49" s="28">
        <f t="shared" si="1"/>
        <v>1246208</v>
      </c>
      <c r="D49" s="28">
        <f t="shared" si="1"/>
        <v>1177215</v>
      </c>
      <c r="E49" s="9"/>
      <c r="F49" s="9"/>
      <c r="G49" s="9"/>
      <c r="H49" s="9"/>
      <c r="I49" s="9"/>
      <c r="J49" s="9"/>
      <c r="K49" s="9"/>
      <c r="L49" s="9"/>
    </row>
    <row r="50" spans="1:12" ht="15" customHeight="1">
      <c r="A50" s="36" t="s">
        <v>186</v>
      </c>
      <c r="B50" s="27" t="s">
        <v>187</v>
      </c>
      <c r="C50" s="30">
        <v>1246208</v>
      </c>
      <c r="D50" s="30">
        <v>1177215</v>
      </c>
      <c r="E50" s="9"/>
      <c r="F50" s="9"/>
      <c r="G50" s="9"/>
      <c r="H50" s="9"/>
      <c r="I50" s="9"/>
      <c r="J50" s="9"/>
      <c r="K50" s="9"/>
      <c r="L50" s="9"/>
    </row>
    <row r="51" spans="1:12" ht="25.5">
      <c r="A51" s="37" t="s">
        <v>196</v>
      </c>
      <c r="B51" s="38" t="s">
        <v>197</v>
      </c>
      <c r="C51" s="18">
        <f>C52</f>
        <v>7388</v>
      </c>
      <c r="D51" s="18">
        <f>D52</f>
        <v>6738</v>
      </c>
      <c r="E51" s="7"/>
      <c r="F51" s="7"/>
      <c r="G51" s="7"/>
      <c r="H51" s="7"/>
      <c r="I51" s="7"/>
      <c r="J51" s="7"/>
      <c r="K51" s="7"/>
      <c r="L51" s="7"/>
    </row>
    <row r="52" spans="1:12" ht="15" customHeight="1">
      <c r="A52" s="39" t="s">
        <v>54</v>
      </c>
      <c r="B52" s="24" t="s">
        <v>157</v>
      </c>
      <c r="C52" s="25">
        <f>C53</f>
        <v>7388</v>
      </c>
      <c r="D52" s="25">
        <f>D53</f>
        <v>6738</v>
      </c>
      <c r="E52" s="8"/>
      <c r="F52" s="8"/>
      <c r="G52" s="8"/>
      <c r="H52" s="8"/>
      <c r="I52" s="8"/>
      <c r="J52" s="8"/>
      <c r="K52" s="8"/>
      <c r="L52" s="8"/>
    </row>
    <row r="53" spans="1:12" ht="15" customHeight="1">
      <c r="A53" s="35" t="s">
        <v>22</v>
      </c>
      <c r="B53" s="27" t="s">
        <v>173</v>
      </c>
      <c r="C53" s="28">
        <f>SUM(C54+C55)</f>
        <v>7388</v>
      </c>
      <c r="D53" s="28">
        <f>SUM(D54+D55)</f>
        <v>6738</v>
      </c>
      <c r="E53" s="9"/>
      <c r="F53" s="9"/>
      <c r="G53" s="9"/>
      <c r="H53" s="9"/>
      <c r="I53" s="9"/>
      <c r="J53" s="9"/>
      <c r="K53" s="9"/>
      <c r="L53" s="9"/>
    </row>
    <row r="54" spans="1:12" ht="15" customHeight="1">
      <c r="A54" s="36" t="s">
        <v>160</v>
      </c>
      <c r="B54" s="27" t="s">
        <v>161</v>
      </c>
      <c r="C54" s="30">
        <v>7370</v>
      </c>
      <c r="D54" s="30">
        <v>6720</v>
      </c>
      <c r="E54" s="9"/>
      <c r="F54" s="9"/>
      <c r="G54" s="9"/>
      <c r="H54" s="9"/>
      <c r="I54" s="9"/>
      <c r="J54" s="9"/>
      <c r="K54" s="9"/>
      <c r="L54" s="9"/>
    </row>
    <row r="55" spans="1:12" ht="15" customHeight="1">
      <c r="A55" s="36" t="s">
        <v>162</v>
      </c>
      <c r="B55" s="27" t="s">
        <v>163</v>
      </c>
      <c r="C55" s="30">
        <v>18</v>
      </c>
      <c r="D55" s="30">
        <v>18</v>
      </c>
      <c r="E55" s="9"/>
      <c r="F55" s="9"/>
      <c r="G55" s="9"/>
      <c r="H55" s="9"/>
      <c r="I55" s="9"/>
      <c r="J55" s="9"/>
      <c r="K55" s="9"/>
      <c r="L55" s="9"/>
    </row>
    <row r="56" spans="1:12" ht="15" customHeight="1">
      <c r="A56" s="40" t="s">
        <v>198</v>
      </c>
      <c r="B56" s="22" t="s">
        <v>199</v>
      </c>
      <c r="C56" s="18">
        <f>C57</f>
        <v>28208</v>
      </c>
      <c r="D56" s="18">
        <f>D57</f>
        <v>28208</v>
      </c>
      <c r="E56" s="7"/>
      <c r="F56" s="7"/>
      <c r="G56" s="7"/>
      <c r="H56" s="7"/>
      <c r="I56" s="7"/>
      <c r="J56" s="7"/>
      <c r="K56" s="7"/>
      <c r="L56" s="7"/>
    </row>
    <row r="57" spans="1:12" ht="15" customHeight="1">
      <c r="A57" s="39" t="s">
        <v>54</v>
      </c>
      <c r="B57" s="24" t="s">
        <v>157</v>
      </c>
      <c r="C57" s="25">
        <f>C58</f>
        <v>28208</v>
      </c>
      <c r="D57" s="25">
        <f>D58</f>
        <v>28208</v>
      </c>
      <c r="E57" s="8"/>
      <c r="F57" s="8"/>
      <c r="G57" s="8"/>
      <c r="H57" s="8"/>
      <c r="I57" s="8"/>
      <c r="J57" s="8"/>
      <c r="K57" s="8"/>
      <c r="L57" s="8"/>
    </row>
    <row r="58" spans="1:12" ht="15" customHeight="1">
      <c r="A58" s="35" t="s">
        <v>22</v>
      </c>
      <c r="B58" s="27" t="s">
        <v>173</v>
      </c>
      <c r="C58" s="28">
        <f>SUM(C59+C60)</f>
        <v>28208</v>
      </c>
      <c r="D58" s="28">
        <f>SUM(D59+D60)</f>
        <v>28208</v>
      </c>
      <c r="E58" s="9"/>
      <c r="F58" s="9"/>
      <c r="G58" s="9"/>
      <c r="H58" s="9"/>
      <c r="I58" s="9"/>
      <c r="J58" s="9"/>
      <c r="K58" s="9"/>
      <c r="L58" s="9"/>
    </row>
    <row r="59" spans="1:12" ht="15" customHeight="1">
      <c r="A59" s="36" t="s">
        <v>160</v>
      </c>
      <c r="B59" s="27" t="s">
        <v>161</v>
      </c>
      <c r="C59" s="30">
        <v>16262</v>
      </c>
      <c r="D59" s="30">
        <v>16262</v>
      </c>
      <c r="E59" s="9"/>
      <c r="F59" s="9"/>
      <c r="G59" s="9"/>
      <c r="H59" s="9"/>
      <c r="I59" s="9"/>
      <c r="J59" s="9"/>
      <c r="K59" s="9"/>
      <c r="L59" s="9"/>
    </row>
    <row r="60" spans="1:12" ht="15" customHeight="1">
      <c r="A60" s="36" t="s">
        <v>186</v>
      </c>
      <c r="B60" s="27" t="s">
        <v>187</v>
      </c>
      <c r="C60" s="30">
        <v>11946</v>
      </c>
      <c r="D60" s="30">
        <v>11946</v>
      </c>
      <c r="E60" s="9"/>
      <c r="F60" s="9"/>
      <c r="G60" s="9"/>
      <c r="H60" s="9"/>
      <c r="I60" s="9"/>
      <c r="J60" s="9"/>
      <c r="K60" s="9"/>
      <c r="L60" s="9"/>
    </row>
    <row r="61" spans="1:12" ht="15" customHeight="1">
      <c r="A61" s="40" t="s">
        <v>200</v>
      </c>
      <c r="B61" s="22" t="s">
        <v>201</v>
      </c>
      <c r="C61" s="18">
        <f>C62</f>
        <v>35393</v>
      </c>
      <c r="D61" s="18">
        <f>D62</f>
        <v>35393</v>
      </c>
      <c r="E61" s="7"/>
      <c r="F61" s="7"/>
      <c r="G61" s="7"/>
      <c r="H61" s="7"/>
      <c r="I61" s="7"/>
      <c r="J61" s="7"/>
      <c r="K61" s="7"/>
      <c r="L61" s="7"/>
    </row>
    <row r="62" spans="1:12" ht="15" customHeight="1">
      <c r="A62" s="39" t="s">
        <v>54</v>
      </c>
      <c r="B62" s="24" t="s">
        <v>157</v>
      </c>
      <c r="C62" s="25">
        <f>C63</f>
        <v>35393</v>
      </c>
      <c r="D62" s="25">
        <f>D63</f>
        <v>35393</v>
      </c>
      <c r="E62" s="8"/>
      <c r="F62" s="8"/>
      <c r="G62" s="8"/>
      <c r="H62" s="8"/>
      <c r="I62" s="8"/>
      <c r="J62" s="8"/>
      <c r="K62" s="8"/>
      <c r="L62" s="8"/>
    </row>
    <row r="63" spans="1:12" ht="15" customHeight="1">
      <c r="A63" s="35" t="s">
        <v>22</v>
      </c>
      <c r="B63" s="27" t="s">
        <v>173</v>
      </c>
      <c r="C63" s="28">
        <f>SUM(C64+C65)</f>
        <v>35393</v>
      </c>
      <c r="D63" s="28">
        <f>SUM(D64+D65)</f>
        <v>35393</v>
      </c>
      <c r="E63" s="9"/>
      <c r="F63" s="9"/>
      <c r="G63" s="9"/>
      <c r="H63" s="9"/>
      <c r="I63" s="9"/>
      <c r="J63" s="9"/>
      <c r="K63" s="9"/>
      <c r="L63" s="9"/>
    </row>
    <row r="64" spans="1:12" ht="15" customHeight="1">
      <c r="A64" s="36" t="s">
        <v>160</v>
      </c>
      <c r="B64" s="27" t="s">
        <v>161</v>
      </c>
      <c r="C64" s="30">
        <v>35375</v>
      </c>
      <c r="D64" s="30">
        <v>35375</v>
      </c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36" t="s">
        <v>162</v>
      </c>
      <c r="B65" s="27" t="s">
        <v>163</v>
      </c>
      <c r="C65" s="30">
        <v>18</v>
      </c>
      <c r="D65" s="30">
        <v>18</v>
      </c>
      <c r="E65" s="9"/>
      <c r="F65" s="9"/>
      <c r="G65" s="9"/>
      <c r="H65" s="9"/>
      <c r="I65" s="9"/>
      <c r="J65" s="9"/>
      <c r="K65" s="9"/>
      <c r="L65" s="9"/>
    </row>
    <row r="66" spans="1:12" ht="22.5" customHeight="1">
      <c r="A66" s="40" t="s">
        <v>202</v>
      </c>
      <c r="B66" s="38" t="s">
        <v>203</v>
      </c>
      <c r="C66" s="18">
        <f>SUM(C67+C70+C79)</f>
        <v>13204719</v>
      </c>
      <c r="D66" s="18">
        <f>SUM(D67+D70+D79)</f>
        <v>18736927</v>
      </c>
      <c r="E66" s="7"/>
      <c r="F66" s="7"/>
      <c r="G66" s="7"/>
      <c r="H66" s="7"/>
      <c r="I66" s="7"/>
      <c r="J66" s="7"/>
      <c r="K66" s="7"/>
      <c r="L66" s="7"/>
    </row>
    <row r="67" spans="1:12" ht="15" customHeight="1">
      <c r="A67" s="39" t="s">
        <v>54</v>
      </c>
      <c r="B67" s="24" t="s">
        <v>157</v>
      </c>
      <c r="C67" s="25"/>
      <c r="D67" s="25">
        <f>D68</f>
        <v>52000</v>
      </c>
      <c r="E67" s="8"/>
      <c r="F67" s="8"/>
      <c r="G67" s="8"/>
      <c r="H67" s="8"/>
      <c r="I67" s="8"/>
      <c r="J67" s="8"/>
      <c r="K67" s="8"/>
      <c r="L67" s="8"/>
    </row>
    <row r="68" spans="1:12" ht="15" customHeight="1">
      <c r="A68" s="35" t="s">
        <v>22</v>
      </c>
      <c r="B68" s="27" t="s">
        <v>173</v>
      </c>
      <c r="C68" s="28"/>
      <c r="D68" s="28">
        <f>D69</f>
        <v>52000</v>
      </c>
      <c r="E68" s="9"/>
      <c r="F68" s="9"/>
      <c r="G68" s="9"/>
      <c r="H68" s="9"/>
      <c r="I68" s="9"/>
      <c r="J68" s="9"/>
      <c r="K68" s="9"/>
      <c r="L68" s="9"/>
    </row>
    <row r="69" spans="1:12" ht="15" customHeight="1">
      <c r="A69" s="36" t="s">
        <v>186</v>
      </c>
      <c r="B69" s="27" t="s">
        <v>187</v>
      </c>
      <c r="C69" s="30"/>
      <c r="D69" s="30">
        <v>52000</v>
      </c>
      <c r="E69" s="9"/>
      <c r="F69" s="9"/>
      <c r="G69" s="9"/>
      <c r="H69" s="9"/>
      <c r="I69" s="9"/>
      <c r="J69" s="9"/>
      <c r="K69" s="9"/>
      <c r="L69" s="9"/>
    </row>
    <row r="70" spans="1:12" ht="15" customHeight="1">
      <c r="A70" s="39" t="s">
        <v>60</v>
      </c>
      <c r="B70" s="24" t="s">
        <v>204</v>
      </c>
      <c r="C70" s="25">
        <f>SUM(C71+C77)</f>
        <v>1983736</v>
      </c>
      <c r="D70" s="25">
        <f>SUM(D71+D77)</f>
        <v>2807894</v>
      </c>
      <c r="E70" s="8"/>
      <c r="F70" s="8"/>
      <c r="G70" s="8"/>
      <c r="H70" s="8"/>
      <c r="I70" s="8"/>
      <c r="J70" s="8"/>
      <c r="K70" s="8"/>
      <c r="L70" s="8"/>
    </row>
    <row r="71" spans="1:12" ht="15" customHeight="1">
      <c r="A71" s="35" t="s">
        <v>22</v>
      </c>
      <c r="B71" s="27" t="s">
        <v>173</v>
      </c>
      <c r="C71" s="28">
        <f>SUM(C72+C73+C74+C75+C76)</f>
        <v>1983197</v>
      </c>
      <c r="D71" s="28">
        <f>SUM(D72+D73+D74+D75+D76)</f>
        <v>2805360</v>
      </c>
      <c r="E71" s="9"/>
      <c r="F71" s="9"/>
      <c r="G71" s="9"/>
      <c r="H71" s="9"/>
      <c r="I71" s="9"/>
      <c r="J71" s="9"/>
      <c r="K71" s="9"/>
      <c r="L71" s="9"/>
    </row>
    <row r="72" spans="1:12" ht="15" customHeight="1">
      <c r="A72" s="36" t="s">
        <v>158</v>
      </c>
      <c r="B72" s="27" t="s">
        <v>159</v>
      </c>
      <c r="C72" s="30">
        <v>75598</v>
      </c>
      <c r="D72" s="30">
        <v>68961</v>
      </c>
      <c r="E72" s="9"/>
      <c r="F72" s="9"/>
      <c r="G72" s="9"/>
      <c r="H72" s="9"/>
      <c r="I72" s="9"/>
      <c r="J72" s="9"/>
      <c r="K72" s="9"/>
      <c r="L72" s="9"/>
    </row>
    <row r="73" spans="1:12" ht="15" customHeight="1">
      <c r="A73" s="36" t="s">
        <v>160</v>
      </c>
      <c r="B73" s="27" t="s">
        <v>161</v>
      </c>
      <c r="C73" s="30">
        <v>19392</v>
      </c>
      <c r="D73" s="30">
        <v>21392</v>
      </c>
      <c r="E73" s="9"/>
      <c r="F73" s="9"/>
      <c r="G73" s="9"/>
      <c r="H73" s="9"/>
      <c r="I73" s="9"/>
      <c r="J73" s="9"/>
      <c r="K73" s="9"/>
      <c r="L73" s="9"/>
    </row>
    <row r="74" spans="1:12" ht="15" customHeight="1">
      <c r="A74" s="36" t="s">
        <v>162</v>
      </c>
      <c r="B74" s="27" t="s">
        <v>163</v>
      </c>
      <c r="C74" s="30">
        <v>24</v>
      </c>
      <c r="D74" s="30">
        <v>24</v>
      </c>
      <c r="E74" s="9"/>
      <c r="F74" s="9"/>
      <c r="G74" s="9"/>
      <c r="H74" s="9"/>
      <c r="I74" s="9"/>
      <c r="J74" s="9"/>
      <c r="K74" s="9"/>
      <c r="L74" s="9"/>
    </row>
    <row r="75" spans="1:12" ht="20.25" customHeight="1">
      <c r="A75" s="36" t="s">
        <v>169</v>
      </c>
      <c r="B75" s="31" t="s">
        <v>170</v>
      </c>
      <c r="C75" s="30">
        <v>200</v>
      </c>
      <c r="D75" s="30"/>
      <c r="E75" s="9"/>
      <c r="F75" s="9"/>
      <c r="G75" s="9"/>
      <c r="H75" s="9"/>
      <c r="I75" s="9"/>
      <c r="J75" s="9"/>
      <c r="K75" s="9"/>
      <c r="L75" s="9"/>
    </row>
    <row r="76" spans="1:12" ht="15" customHeight="1">
      <c r="A76" s="36" t="s">
        <v>186</v>
      </c>
      <c r="B76" s="27" t="s">
        <v>187</v>
      </c>
      <c r="C76" s="30">
        <v>1887983</v>
      </c>
      <c r="D76" s="30">
        <v>2714983</v>
      </c>
      <c r="E76" s="9"/>
      <c r="F76" s="9"/>
      <c r="G76" s="9"/>
      <c r="H76" s="9"/>
      <c r="I76" s="9"/>
      <c r="J76" s="9"/>
      <c r="K76" s="9"/>
      <c r="L76" s="9"/>
    </row>
    <row r="77" spans="1:12" ht="15" customHeight="1">
      <c r="A77" s="35" t="s">
        <v>109</v>
      </c>
      <c r="B77" s="27" t="s">
        <v>174</v>
      </c>
      <c r="C77" s="28">
        <f>C78</f>
        <v>539</v>
      </c>
      <c r="D77" s="28">
        <f>D78</f>
        <v>2534</v>
      </c>
      <c r="E77" s="9"/>
      <c r="F77" s="9"/>
      <c r="G77" s="9"/>
      <c r="H77" s="9"/>
      <c r="I77" s="9"/>
      <c r="J77" s="9"/>
      <c r="K77" s="9"/>
      <c r="L77" s="9"/>
    </row>
    <row r="78" spans="1:12" ht="15" customHeight="1">
      <c r="A78" s="36" t="s">
        <v>164</v>
      </c>
      <c r="B78" s="27" t="s">
        <v>165</v>
      </c>
      <c r="C78" s="30">
        <v>539</v>
      </c>
      <c r="D78" s="30">
        <v>2534</v>
      </c>
      <c r="E78" s="9"/>
      <c r="F78" s="9"/>
      <c r="G78" s="9"/>
      <c r="H78" s="9"/>
      <c r="I78" s="9"/>
      <c r="J78" s="9"/>
      <c r="K78" s="9"/>
      <c r="L78" s="9"/>
    </row>
    <row r="79" spans="1:12" ht="15" customHeight="1">
      <c r="A79" s="39" t="s">
        <v>205</v>
      </c>
      <c r="B79" s="24" t="s">
        <v>206</v>
      </c>
      <c r="C79" s="25">
        <f>SUM(C80+C86)</f>
        <v>11220983</v>
      </c>
      <c r="D79" s="25">
        <f>SUM(D80+D86)</f>
        <v>15877033</v>
      </c>
      <c r="E79" s="8"/>
      <c r="F79" s="8"/>
      <c r="G79" s="8"/>
      <c r="H79" s="8"/>
      <c r="I79" s="8"/>
      <c r="J79" s="8"/>
      <c r="K79" s="8"/>
      <c r="L79" s="8"/>
    </row>
    <row r="80" spans="1:12" ht="15" customHeight="1">
      <c r="A80" s="35" t="s">
        <v>22</v>
      </c>
      <c r="B80" s="27" t="s">
        <v>173</v>
      </c>
      <c r="C80" s="28">
        <f>SUM(C81+C82+C83+C84+C85)</f>
        <v>11217936</v>
      </c>
      <c r="D80" s="28">
        <f>SUM(D81+D82+D83+D84+D85)</f>
        <v>15862681</v>
      </c>
      <c r="E80" s="9"/>
      <c r="F80" s="9"/>
      <c r="G80" s="9"/>
      <c r="H80" s="9"/>
      <c r="I80" s="9"/>
      <c r="J80" s="9"/>
      <c r="K80" s="9"/>
      <c r="L80" s="9"/>
    </row>
    <row r="81" spans="1:12" ht="15" customHeight="1">
      <c r="A81" s="36" t="s">
        <v>158</v>
      </c>
      <c r="B81" s="27" t="s">
        <v>159</v>
      </c>
      <c r="C81" s="30">
        <v>425037</v>
      </c>
      <c r="D81" s="30">
        <v>379911</v>
      </c>
      <c r="E81" s="9"/>
      <c r="F81" s="9"/>
      <c r="G81" s="9"/>
      <c r="H81" s="9"/>
      <c r="I81" s="9"/>
      <c r="J81" s="9"/>
      <c r="K81" s="9"/>
      <c r="L81" s="9"/>
    </row>
    <row r="82" spans="1:12" ht="15" customHeight="1">
      <c r="A82" s="36" t="s">
        <v>160</v>
      </c>
      <c r="B82" s="27" t="s">
        <v>161</v>
      </c>
      <c r="C82" s="30">
        <v>93078</v>
      </c>
      <c r="D82" s="30">
        <v>101078</v>
      </c>
      <c r="E82" s="9"/>
      <c r="F82" s="9"/>
      <c r="G82" s="9"/>
      <c r="H82" s="9"/>
      <c r="I82" s="9"/>
      <c r="J82" s="9"/>
      <c r="K82" s="9"/>
      <c r="L82" s="9"/>
    </row>
    <row r="83" spans="1:12" ht="15" customHeight="1">
      <c r="A83" s="36" t="s">
        <v>162</v>
      </c>
      <c r="B83" s="27" t="s">
        <v>163</v>
      </c>
      <c r="C83" s="30">
        <v>127</v>
      </c>
      <c r="D83" s="30">
        <v>127</v>
      </c>
      <c r="E83" s="9"/>
      <c r="F83" s="9"/>
      <c r="G83" s="9"/>
      <c r="H83" s="9"/>
      <c r="I83" s="9"/>
      <c r="J83" s="9"/>
      <c r="K83" s="9"/>
      <c r="L83" s="9"/>
    </row>
    <row r="84" spans="1:12" ht="25.5" customHeight="1">
      <c r="A84" s="36" t="s">
        <v>169</v>
      </c>
      <c r="B84" s="31" t="s">
        <v>170</v>
      </c>
      <c r="C84" s="30">
        <v>1129</v>
      </c>
      <c r="D84" s="30"/>
      <c r="E84" s="9"/>
      <c r="F84" s="9"/>
      <c r="G84" s="9"/>
      <c r="H84" s="9"/>
      <c r="I84" s="9"/>
      <c r="J84" s="9"/>
      <c r="K84" s="9"/>
      <c r="L84" s="9"/>
    </row>
    <row r="85" spans="1:12" ht="15" customHeight="1">
      <c r="A85" s="36" t="s">
        <v>186</v>
      </c>
      <c r="B85" s="27" t="s">
        <v>187</v>
      </c>
      <c r="C85" s="30">
        <v>10698565</v>
      </c>
      <c r="D85" s="30">
        <v>15381565</v>
      </c>
      <c r="E85" s="9"/>
      <c r="F85" s="9"/>
      <c r="G85" s="9"/>
      <c r="H85" s="9"/>
      <c r="I85" s="9"/>
      <c r="J85" s="9"/>
      <c r="K85" s="9"/>
      <c r="L85" s="9"/>
    </row>
    <row r="86" spans="1:12" ht="15" customHeight="1">
      <c r="A86" s="35" t="s">
        <v>109</v>
      </c>
      <c r="B86" s="27" t="s">
        <v>174</v>
      </c>
      <c r="C86" s="28">
        <f>C87</f>
        <v>3047</v>
      </c>
      <c r="D86" s="28">
        <f>D87</f>
        <v>14352</v>
      </c>
      <c r="E86" s="9"/>
      <c r="F86" s="9"/>
      <c r="G86" s="9"/>
      <c r="H86" s="9"/>
      <c r="I86" s="9"/>
      <c r="J86" s="9"/>
      <c r="K86" s="9"/>
      <c r="L86" s="9"/>
    </row>
    <row r="87" spans="1:12" ht="15" customHeight="1">
      <c r="A87" s="36" t="s">
        <v>164</v>
      </c>
      <c r="B87" s="27" t="s">
        <v>165</v>
      </c>
      <c r="C87" s="30">
        <v>3047</v>
      </c>
      <c r="D87" s="30">
        <v>14352</v>
      </c>
      <c r="E87" s="9"/>
      <c r="F87" s="9"/>
      <c r="G87" s="9"/>
      <c r="H87" s="9"/>
      <c r="I87" s="9"/>
      <c r="J87" s="9"/>
      <c r="K87" s="9"/>
      <c r="L87" s="9"/>
    </row>
    <row r="88" spans="1:12" ht="25.5">
      <c r="A88" s="37" t="s">
        <v>207</v>
      </c>
      <c r="B88" s="38" t="s">
        <v>208</v>
      </c>
      <c r="C88" s="18">
        <f>SUM(C89+C95)</f>
        <v>161034</v>
      </c>
      <c r="D88" s="18">
        <f>SUM(D89+D95)</f>
        <v>127482</v>
      </c>
      <c r="E88" s="7"/>
      <c r="F88" s="7"/>
      <c r="G88" s="7"/>
      <c r="H88" s="7"/>
      <c r="I88" s="7"/>
      <c r="J88" s="7"/>
      <c r="K88" s="7"/>
      <c r="L88" s="7"/>
    </row>
    <row r="89" spans="1:12" ht="15" customHeight="1">
      <c r="A89" s="39" t="s">
        <v>60</v>
      </c>
      <c r="B89" s="24" t="s">
        <v>204</v>
      </c>
      <c r="C89" s="25">
        <f>SUM(C90+C93)</f>
        <v>16321</v>
      </c>
      <c r="D89" s="25">
        <f>SUM(D90+D93)</f>
        <v>12875</v>
      </c>
      <c r="E89" s="8"/>
      <c r="F89" s="8"/>
      <c r="G89" s="8"/>
      <c r="H89" s="8"/>
      <c r="I89" s="8"/>
      <c r="J89" s="8"/>
      <c r="K89" s="8"/>
      <c r="L89" s="8"/>
    </row>
    <row r="90" spans="1:12" ht="15" customHeight="1">
      <c r="A90" s="35" t="s">
        <v>22</v>
      </c>
      <c r="B90" s="27" t="s">
        <v>173</v>
      </c>
      <c r="C90" s="28">
        <f>SUM(C91+C92)</f>
        <v>15922</v>
      </c>
      <c r="D90" s="28">
        <f>SUM(D91+D92)</f>
        <v>12875</v>
      </c>
      <c r="E90" s="9"/>
      <c r="F90" s="9"/>
      <c r="G90" s="9"/>
      <c r="H90" s="9"/>
      <c r="I90" s="9"/>
      <c r="J90" s="9"/>
      <c r="K90" s="9"/>
      <c r="L90" s="9"/>
    </row>
    <row r="91" spans="1:12" ht="15" customHeight="1">
      <c r="A91" s="36" t="s">
        <v>160</v>
      </c>
      <c r="B91" s="27" t="s">
        <v>161</v>
      </c>
      <c r="C91" s="30">
        <v>15908</v>
      </c>
      <c r="D91" s="30">
        <v>12861</v>
      </c>
      <c r="E91" s="9"/>
      <c r="F91" s="9"/>
      <c r="G91" s="9"/>
      <c r="H91" s="9"/>
      <c r="I91" s="9"/>
      <c r="J91" s="9"/>
      <c r="K91" s="9"/>
      <c r="L91" s="9"/>
    </row>
    <row r="92" spans="1:12" ht="15" customHeight="1">
      <c r="A92" s="36" t="s">
        <v>162</v>
      </c>
      <c r="B92" s="27" t="s">
        <v>163</v>
      </c>
      <c r="C92" s="30">
        <v>14</v>
      </c>
      <c r="D92" s="30">
        <v>14</v>
      </c>
      <c r="E92" s="9"/>
      <c r="F92" s="9"/>
      <c r="G92" s="9"/>
      <c r="H92" s="9"/>
      <c r="I92" s="9"/>
      <c r="J92" s="9"/>
      <c r="K92" s="9"/>
      <c r="L92" s="9"/>
    </row>
    <row r="93" spans="1:12" ht="15" customHeight="1">
      <c r="A93" s="35" t="s">
        <v>109</v>
      </c>
      <c r="B93" s="27" t="s">
        <v>174</v>
      </c>
      <c r="C93" s="28">
        <f>C94</f>
        <v>399</v>
      </c>
      <c r="D93" s="28"/>
      <c r="E93" s="9"/>
      <c r="F93" s="9"/>
      <c r="G93" s="9"/>
      <c r="H93" s="9"/>
      <c r="I93" s="9"/>
      <c r="J93" s="9"/>
      <c r="K93" s="9"/>
      <c r="L93" s="9"/>
    </row>
    <row r="94" spans="1:12" ht="15" customHeight="1">
      <c r="A94" s="36" t="s">
        <v>164</v>
      </c>
      <c r="B94" s="27" t="s">
        <v>165</v>
      </c>
      <c r="C94" s="30">
        <v>399</v>
      </c>
      <c r="D94" s="30"/>
      <c r="E94" s="9"/>
      <c r="F94" s="9"/>
      <c r="G94" s="9"/>
      <c r="H94" s="9"/>
      <c r="I94" s="9"/>
      <c r="J94" s="9"/>
      <c r="K94" s="9"/>
      <c r="L94" s="9"/>
    </row>
    <row r="95" spans="1:12" ht="15" customHeight="1">
      <c r="A95" s="39" t="s">
        <v>209</v>
      </c>
      <c r="B95" s="24" t="s">
        <v>210</v>
      </c>
      <c r="C95" s="25">
        <f>SUM(C96+C100)</f>
        <v>144713</v>
      </c>
      <c r="D95" s="25">
        <f>SUM(D96+D100)</f>
        <v>114607</v>
      </c>
      <c r="E95" s="8"/>
      <c r="F95" s="8"/>
      <c r="G95" s="8"/>
      <c r="H95" s="8"/>
      <c r="I95" s="8"/>
      <c r="J95" s="8"/>
      <c r="K95" s="8"/>
      <c r="L95" s="8"/>
    </row>
    <row r="96" spans="1:12" ht="15" customHeight="1">
      <c r="A96" s="35" t="s">
        <v>22</v>
      </c>
      <c r="B96" s="27" t="s">
        <v>173</v>
      </c>
      <c r="C96" s="28">
        <f>SUM(C97+C98+C99)</f>
        <v>142456</v>
      </c>
      <c r="D96" s="28">
        <f>SUM(D97+D98+D99)</f>
        <v>114607</v>
      </c>
      <c r="E96" s="9"/>
      <c r="F96" s="9"/>
      <c r="G96" s="9"/>
      <c r="H96" s="9"/>
      <c r="I96" s="9"/>
      <c r="J96" s="9"/>
      <c r="K96" s="9"/>
      <c r="L96" s="9"/>
    </row>
    <row r="97" spans="1:12" ht="15" customHeight="1">
      <c r="A97" s="36" t="s">
        <v>160</v>
      </c>
      <c r="B97" s="27" t="s">
        <v>161</v>
      </c>
      <c r="C97" s="30">
        <v>135738</v>
      </c>
      <c r="D97" s="30">
        <v>107889</v>
      </c>
      <c r="E97" s="9"/>
      <c r="F97" s="9"/>
      <c r="G97" s="9"/>
      <c r="H97" s="9"/>
      <c r="I97" s="9"/>
      <c r="J97" s="9"/>
      <c r="K97" s="9"/>
      <c r="L97" s="9"/>
    </row>
    <row r="98" spans="1:12" ht="15" customHeight="1">
      <c r="A98" s="36" t="s">
        <v>162</v>
      </c>
      <c r="B98" s="27" t="s">
        <v>163</v>
      </c>
      <c r="C98" s="30">
        <v>81</v>
      </c>
      <c r="D98" s="30">
        <v>81</v>
      </c>
      <c r="E98" s="9"/>
      <c r="F98" s="9"/>
      <c r="G98" s="9"/>
      <c r="H98" s="9"/>
      <c r="I98" s="9"/>
      <c r="J98" s="9"/>
      <c r="K98" s="9"/>
      <c r="L98" s="9"/>
    </row>
    <row r="99" spans="1:12" ht="15" customHeight="1">
      <c r="A99" s="36" t="s">
        <v>186</v>
      </c>
      <c r="B99" s="27" t="s">
        <v>187</v>
      </c>
      <c r="C99" s="30">
        <v>6637</v>
      </c>
      <c r="D99" s="30">
        <v>6637</v>
      </c>
      <c r="E99" s="9"/>
      <c r="F99" s="9"/>
      <c r="G99" s="9"/>
      <c r="H99" s="9"/>
      <c r="I99" s="9"/>
      <c r="J99" s="9"/>
      <c r="K99" s="9"/>
      <c r="L99" s="9"/>
    </row>
    <row r="100" spans="1:12" ht="15" customHeight="1">
      <c r="A100" s="35" t="s">
        <v>109</v>
      </c>
      <c r="B100" s="27" t="s">
        <v>174</v>
      </c>
      <c r="C100" s="28">
        <f>C101</f>
        <v>2257</v>
      </c>
      <c r="D100" s="28"/>
      <c r="E100" s="9"/>
      <c r="F100" s="9"/>
      <c r="G100" s="9"/>
      <c r="H100" s="9"/>
      <c r="I100" s="9"/>
      <c r="J100" s="9"/>
      <c r="K100" s="9"/>
      <c r="L100" s="9"/>
    </row>
    <row r="101" spans="1:12" ht="15" customHeight="1">
      <c r="A101" s="36" t="s">
        <v>164</v>
      </c>
      <c r="B101" s="27" t="s">
        <v>165</v>
      </c>
      <c r="C101" s="30">
        <v>2257</v>
      </c>
      <c r="D101" s="30"/>
      <c r="E101" s="9"/>
      <c r="F101" s="9"/>
      <c r="G101" s="9"/>
      <c r="H101" s="9"/>
      <c r="I101" s="9"/>
      <c r="J101" s="9"/>
      <c r="K101" s="9"/>
      <c r="L101" s="9"/>
    </row>
    <row r="102" spans="1:12" ht="51">
      <c r="A102" s="37" t="s">
        <v>219</v>
      </c>
      <c r="B102" s="38" t="s">
        <v>220</v>
      </c>
      <c r="C102" s="30"/>
      <c r="D102" s="43">
        <f>D103</f>
        <v>92</v>
      </c>
      <c r="E102" s="9"/>
      <c r="F102" s="9"/>
      <c r="G102" s="9"/>
      <c r="H102" s="9"/>
      <c r="I102" s="9"/>
      <c r="J102" s="9"/>
      <c r="K102" s="9"/>
      <c r="L102" s="9"/>
    </row>
    <row r="103" spans="1:55" s="15" customFormat="1" ht="15">
      <c r="A103" s="39" t="s">
        <v>158</v>
      </c>
      <c r="B103" s="24" t="s">
        <v>221</v>
      </c>
      <c r="C103" s="44"/>
      <c r="D103" s="44">
        <f>D104</f>
        <v>92</v>
      </c>
      <c r="E103" s="8"/>
      <c r="F103" s="8"/>
      <c r="G103" s="8"/>
      <c r="H103" s="8"/>
      <c r="I103" s="8"/>
      <c r="J103" s="8"/>
      <c r="K103" s="8"/>
      <c r="L103" s="8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</row>
    <row r="104" spans="1:12" ht="15">
      <c r="A104" s="35" t="s">
        <v>22</v>
      </c>
      <c r="B104" s="27" t="s">
        <v>173</v>
      </c>
      <c r="C104" s="30"/>
      <c r="D104" s="30">
        <f>D105</f>
        <v>92</v>
      </c>
      <c r="E104" s="9"/>
      <c r="F104" s="9"/>
      <c r="G104" s="9"/>
      <c r="H104" s="9"/>
      <c r="I104" s="9"/>
      <c r="J104" s="9"/>
      <c r="K104" s="9"/>
      <c r="L104" s="9"/>
    </row>
    <row r="105" spans="1:12" ht="15">
      <c r="A105" s="36" t="s">
        <v>160</v>
      </c>
      <c r="B105" s="27" t="s">
        <v>161</v>
      </c>
      <c r="C105" s="30"/>
      <c r="D105" s="30">
        <v>92</v>
      </c>
      <c r="E105" s="9"/>
      <c r="F105" s="9"/>
      <c r="G105" s="9"/>
      <c r="H105" s="9"/>
      <c r="I105" s="9"/>
      <c r="J105" s="9"/>
      <c r="K105" s="9"/>
      <c r="L105" s="9"/>
    </row>
    <row r="106" spans="1:12" ht="25.5">
      <c r="A106" s="37" t="s">
        <v>211</v>
      </c>
      <c r="B106" s="38" t="s">
        <v>212</v>
      </c>
      <c r="C106" s="18">
        <f>SUM(C107+C110)</f>
        <v>11352</v>
      </c>
      <c r="D106" s="18">
        <f>SUM(D107+D110)</f>
        <v>11352</v>
      </c>
      <c r="E106" s="7"/>
      <c r="F106" s="7"/>
      <c r="G106" s="7"/>
      <c r="H106" s="7"/>
      <c r="I106" s="7"/>
      <c r="J106" s="7"/>
      <c r="K106" s="7"/>
      <c r="L106" s="7"/>
    </row>
    <row r="107" spans="1:55" s="15" customFormat="1" ht="15" customHeight="1">
      <c r="A107" s="39" t="s">
        <v>60</v>
      </c>
      <c r="B107" s="24" t="s">
        <v>204</v>
      </c>
      <c r="C107" s="25">
        <f>C108</f>
        <v>1704</v>
      </c>
      <c r="D107" s="25">
        <f>D108</f>
        <v>1704</v>
      </c>
      <c r="E107" s="8"/>
      <c r="F107" s="8"/>
      <c r="G107" s="8"/>
      <c r="H107" s="8"/>
      <c r="I107" s="8"/>
      <c r="J107" s="8"/>
      <c r="K107" s="8"/>
      <c r="L107" s="8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</row>
    <row r="108" spans="1:12" ht="15" customHeight="1">
      <c r="A108" s="35" t="s">
        <v>22</v>
      </c>
      <c r="B108" s="27" t="s">
        <v>173</v>
      </c>
      <c r="C108" s="28">
        <f>SUM(C109)</f>
        <v>1704</v>
      </c>
      <c r="D108" s="28">
        <f>SUM(D109)</f>
        <v>1704</v>
      </c>
      <c r="E108" s="9"/>
      <c r="F108" s="9"/>
      <c r="G108" s="9"/>
      <c r="H108" s="9"/>
      <c r="I108" s="9"/>
      <c r="J108" s="9"/>
      <c r="K108" s="9"/>
      <c r="L108" s="9"/>
    </row>
    <row r="109" spans="1:12" ht="15" customHeight="1">
      <c r="A109" s="36" t="s">
        <v>160</v>
      </c>
      <c r="B109" s="27" t="s">
        <v>161</v>
      </c>
      <c r="C109" s="30">
        <v>1704</v>
      </c>
      <c r="D109" s="30">
        <v>1704</v>
      </c>
      <c r="E109" s="9"/>
      <c r="F109" s="9"/>
      <c r="G109" s="9"/>
      <c r="H109" s="9"/>
      <c r="I109" s="9"/>
      <c r="J109" s="9"/>
      <c r="K109" s="9"/>
      <c r="L109" s="9"/>
    </row>
    <row r="110" spans="1:12" ht="15" customHeight="1">
      <c r="A110" s="39" t="s">
        <v>205</v>
      </c>
      <c r="B110" s="24" t="s">
        <v>206</v>
      </c>
      <c r="C110" s="25">
        <f>C111</f>
        <v>9648</v>
      </c>
      <c r="D110" s="25">
        <f>D111</f>
        <v>9648</v>
      </c>
      <c r="E110" s="8"/>
      <c r="F110" s="8"/>
      <c r="G110" s="8"/>
      <c r="H110" s="8"/>
      <c r="I110" s="8"/>
      <c r="J110" s="8"/>
      <c r="K110" s="8"/>
      <c r="L110" s="8"/>
    </row>
    <row r="111" spans="1:12" ht="15" customHeight="1">
      <c r="A111" s="35" t="s">
        <v>22</v>
      </c>
      <c r="B111" s="27" t="s">
        <v>173</v>
      </c>
      <c r="C111" s="28">
        <f>C112</f>
        <v>9648</v>
      </c>
      <c r="D111" s="28">
        <f>D112</f>
        <v>9648</v>
      </c>
      <c r="E111" s="9"/>
      <c r="F111" s="9"/>
      <c r="G111" s="9"/>
      <c r="H111" s="9"/>
      <c r="I111" s="9"/>
      <c r="J111" s="9"/>
      <c r="K111" s="9"/>
      <c r="L111" s="9"/>
    </row>
    <row r="112" spans="1:12" ht="15" customHeight="1">
      <c r="A112" s="36" t="s">
        <v>160</v>
      </c>
      <c r="B112" s="27" t="s">
        <v>161</v>
      </c>
      <c r="C112" s="30">
        <v>9648</v>
      </c>
      <c r="D112" s="30">
        <v>9648</v>
      </c>
      <c r="E112" s="9"/>
      <c r="F112" s="9"/>
      <c r="G112" s="9"/>
      <c r="H112" s="9"/>
      <c r="I112" s="9"/>
      <c r="J112" s="9"/>
      <c r="K112" s="9"/>
      <c r="L112" s="9"/>
    </row>
    <row r="113" spans="1:12" ht="29.25" customHeight="1">
      <c r="A113" s="37" t="s">
        <v>213</v>
      </c>
      <c r="B113" s="38" t="s">
        <v>214</v>
      </c>
      <c r="C113" s="18">
        <f>SUM(C114+C120)</f>
        <v>169902</v>
      </c>
      <c r="D113" s="18">
        <f>SUM(D114+D120)</f>
        <v>122402</v>
      </c>
      <c r="E113" s="7"/>
      <c r="F113" s="7"/>
      <c r="G113" s="7"/>
      <c r="H113" s="7"/>
      <c r="I113" s="7"/>
      <c r="J113" s="7"/>
      <c r="K113" s="7"/>
      <c r="L113" s="7"/>
    </row>
    <row r="114" spans="1:12" ht="15" customHeight="1">
      <c r="A114" s="39" t="s">
        <v>60</v>
      </c>
      <c r="B114" s="24" t="s">
        <v>204</v>
      </c>
      <c r="C114" s="25">
        <f>SUM(C115+C118)</f>
        <v>84951</v>
      </c>
      <c r="D114" s="25">
        <f>SUM(D115+D118)</f>
        <v>61201</v>
      </c>
      <c r="E114" s="8"/>
      <c r="F114" s="8"/>
      <c r="G114" s="8"/>
      <c r="H114" s="8"/>
      <c r="I114" s="8"/>
      <c r="J114" s="8"/>
      <c r="K114" s="8"/>
      <c r="L114" s="8"/>
    </row>
    <row r="115" spans="1:12" ht="15" customHeight="1">
      <c r="A115" s="35" t="s">
        <v>22</v>
      </c>
      <c r="B115" s="27" t="s">
        <v>173</v>
      </c>
      <c r="C115" s="28">
        <f>SUM(C116+C117)</f>
        <v>79641</v>
      </c>
      <c r="D115" s="28">
        <f>SUM(D116+D117)</f>
        <v>58891</v>
      </c>
      <c r="E115" s="9"/>
      <c r="F115" s="9"/>
      <c r="G115" s="9"/>
      <c r="H115" s="9"/>
      <c r="I115" s="9"/>
      <c r="J115" s="9"/>
      <c r="K115" s="9"/>
      <c r="L115" s="9"/>
    </row>
    <row r="116" spans="1:12" ht="15" customHeight="1">
      <c r="A116" s="36" t="s">
        <v>160</v>
      </c>
      <c r="B116" s="27" t="s">
        <v>161</v>
      </c>
      <c r="C116" s="30">
        <v>79606</v>
      </c>
      <c r="D116" s="30">
        <v>58856</v>
      </c>
      <c r="E116" s="9"/>
      <c r="F116" s="9"/>
      <c r="G116" s="9"/>
      <c r="H116" s="9"/>
      <c r="I116" s="9"/>
      <c r="J116" s="9"/>
      <c r="K116" s="9"/>
      <c r="L116" s="9"/>
    </row>
    <row r="117" spans="1:12" ht="15" customHeight="1">
      <c r="A117" s="36" t="s">
        <v>162</v>
      </c>
      <c r="B117" s="27" t="s">
        <v>163</v>
      </c>
      <c r="C117" s="30">
        <v>35</v>
      </c>
      <c r="D117" s="30">
        <v>35</v>
      </c>
      <c r="E117" s="9"/>
      <c r="F117" s="9"/>
      <c r="G117" s="9"/>
      <c r="H117" s="9"/>
      <c r="I117" s="9"/>
      <c r="J117" s="9"/>
      <c r="K117" s="9"/>
      <c r="L117" s="9"/>
    </row>
    <row r="118" spans="1:12" ht="15" customHeight="1">
      <c r="A118" s="35" t="s">
        <v>109</v>
      </c>
      <c r="B118" s="27" t="s">
        <v>174</v>
      </c>
      <c r="C118" s="28">
        <f>C119</f>
        <v>5310</v>
      </c>
      <c r="D118" s="28">
        <f>D119</f>
        <v>2310</v>
      </c>
      <c r="E118" s="9"/>
      <c r="F118" s="9"/>
      <c r="G118" s="9"/>
      <c r="H118" s="9"/>
      <c r="I118" s="9"/>
      <c r="J118" s="9"/>
      <c r="K118" s="9"/>
      <c r="L118" s="9"/>
    </row>
    <row r="119" spans="1:12" ht="15" customHeight="1">
      <c r="A119" s="36" t="s">
        <v>164</v>
      </c>
      <c r="B119" s="27" t="s">
        <v>165</v>
      </c>
      <c r="C119" s="30">
        <v>5310</v>
      </c>
      <c r="D119" s="30">
        <v>2310</v>
      </c>
      <c r="E119" s="9"/>
      <c r="F119" s="9"/>
      <c r="G119" s="9"/>
      <c r="H119" s="9"/>
      <c r="I119" s="9"/>
      <c r="J119" s="9"/>
      <c r="K119" s="9"/>
      <c r="L119" s="9"/>
    </row>
    <row r="120" spans="1:12" ht="15" customHeight="1">
      <c r="A120" s="39" t="s">
        <v>181</v>
      </c>
      <c r="B120" s="24" t="s">
        <v>182</v>
      </c>
      <c r="C120" s="25">
        <f>SUM(C121+C124)</f>
        <v>84951</v>
      </c>
      <c r="D120" s="25">
        <f>SUM(D121+D124)</f>
        <v>61201</v>
      </c>
      <c r="E120" s="8"/>
      <c r="F120" s="8"/>
      <c r="G120" s="8"/>
      <c r="H120" s="8"/>
      <c r="I120" s="8"/>
      <c r="J120" s="8"/>
      <c r="K120" s="8"/>
      <c r="L120" s="8"/>
    </row>
    <row r="121" spans="1:12" ht="15" customHeight="1">
      <c r="A121" s="35" t="s">
        <v>22</v>
      </c>
      <c r="B121" s="27" t="s">
        <v>173</v>
      </c>
      <c r="C121" s="28">
        <f>SUM(C122+C123)</f>
        <v>79641</v>
      </c>
      <c r="D121" s="28">
        <f>SUM(D122+D123)</f>
        <v>58891</v>
      </c>
      <c r="E121" s="9"/>
      <c r="F121" s="9"/>
      <c r="G121" s="9"/>
      <c r="H121" s="9"/>
      <c r="I121" s="9"/>
      <c r="J121" s="9"/>
      <c r="K121" s="9"/>
      <c r="L121" s="9"/>
    </row>
    <row r="122" spans="1:12" ht="15" customHeight="1">
      <c r="A122" s="36" t="s">
        <v>160</v>
      </c>
      <c r="B122" s="27" t="s">
        <v>161</v>
      </c>
      <c r="C122" s="30">
        <v>79606</v>
      </c>
      <c r="D122" s="30">
        <v>58856</v>
      </c>
      <c r="E122" s="9"/>
      <c r="F122" s="9"/>
      <c r="G122" s="9"/>
      <c r="H122" s="9"/>
      <c r="I122" s="9"/>
      <c r="J122" s="9"/>
      <c r="K122" s="9"/>
      <c r="L122" s="9"/>
    </row>
    <row r="123" spans="1:12" ht="15" customHeight="1">
      <c r="A123" s="36" t="s">
        <v>162</v>
      </c>
      <c r="B123" s="27" t="s">
        <v>163</v>
      </c>
      <c r="C123" s="30">
        <v>35</v>
      </c>
      <c r="D123" s="30">
        <v>35</v>
      </c>
      <c r="E123" s="9"/>
      <c r="F123" s="9"/>
      <c r="G123" s="9"/>
      <c r="H123" s="9"/>
      <c r="I123" s="9"/>
      <c r="J123" s="9"/>
      <c r="K123" s="9"/>
      <c r="L123" s="9"/>
    </row>
    <row r="124" spans="1:12" ht="15" customHeight="1">
      <c r="A124" s="35" t="s">
        <v>109</v>
      </c>
      <c r="B124" s="27" t="s">
        <v>174</v>
      </c>
      <c r="C124" s="28">
        <f>C125</f>
        <v>5310</v>
      </c>
      <c r="D124" s="28">
        <f>D125</f>
        <v>2310</v>
      </c>
      <c r="E124" s="9"/>
      <c r="F124" s="9"/>
      <c r="G124" s="9"/>
      <c r="H124" s="9"/>
      <c r="I124" s="9"/>
      <c r="J124" s="9"/>
      <c r="K124" s="9"/>
      <c r="L124" s="9"/>
    </row>
    <row r="125" spans="1:12" ht="15" customHeight="1">
      <c r="A125" s="36" t="s">
        <v>164</v>
      </c>
      <c r="B125" s="27" t="s">
        <v>165</v>
      </c>
      <c r="C125" s="30">
        <v>5310</v>
      </c>
      <c r="D125" s="30">
        <v>2310</v>
      </c>
      <c r="E125" s="9"/>
      <c r="F125" s="9"/>
      <c r="G125" s="9"/>
      <c r="H125" s="9"/>
      <c r="I125" s="9"/>
      <c r="J125" s="9"/>
      <c r="K125" s="9"/>
      <c r="L125" s="9"/>
    </row>
    <row r="126" spans="1:12" ht="15" customHeight="1">
      <c r="A126" s="40" t="s">
        <v>215</v>
      </c>
      <c r="B126" s="22" t="s">
        <v>216</v>
      </c>
      <c r="C126" s="18">
        <f>C127</f>
        <v>14998</v>
      </c>
      <c r="D126" s="18">
        <f>D127</f>
        <v>14998</v>
      </c>
      <c r="E126" s="7"/>
      <c r="F126" s="7"/>
      <c r="G126" s="7"/>
      <c r="H126" s="7"/>
      <c r="I126" s="7"/>
      <c r="J126" s="7"/>
      <c r="K126" s="7"/>
      <c r="L126" s="7"/>
    </row>
    <row r="127" spans="1:12" ht="15" customHeight="1">
      <c r="A127" s="39" t="s">
        <v>54</v>
      </c>
      <c r="B127" s="24" t="s">
        <v>157</v>
      </c>
      <c r="C127" s="25">
        <f>C130</f>
        <v>14998</v>
      </c>
      <c r="D127" s="25">
        <f>SUM(D128+D130)</f>
        <v>14998</v>
      </c>
      <c r="E127" s="8"/>
      <c r="F127" s="8"/>
      <c r="G127" s="8"/>
      <c r="H127" s="8"/>
      <c r="I127" s="8"/>
      <c r="J127" s="8"/>
      <c r="K127" s="8"/>
      <c r="L127" s="8"/>
    </row>
    <row r="128" spans="1:12" ht="15" customHeight="1">
      <c r="A128" s="35" t="s">
        <v>22</v>
      </c>
      <c r="B128" s="27" t="s">
        <v>173</v>
      </c>
      <c r="C128" s="25"/>
      <c r="D128" s="25">
        <f>D129</f>
        <v>9689</v>
      </c>
      <c r="E128" s="8"/>
      <c r="F128" s="8"/>
      <c r="G128" s="8"/>
      <c r="H128" s="8"/>
      <c r="I128" s="8"/>
      <c r="J128" s="8"/>
      <c r="K128" s="8"/>
      <c r="L128" s="8"/>
    </row>
    <row r="129" spans="1:12" ht="15" customHeight="1">
      <c r="A129" s="36" t="s">
        <v>160</v>
      </c>
      <c r="B129" s="27" t="s">
        <v>161</v>
      </c>
      <c r="C129" s="25"/>
      <c r="D129" s="25">
        <v>9689</v>
      </c>
      <c r="E129" s="8"/>
      <c r="F129" s="8"/>
      <c r="G129" s="8"/>
      <c r="H129" s="8"/>
      <c r="I129" s="8"/>
      <c r="J129" s="8"/>
      <c r="K129" s="8"/>
      <c r="L129" s="8"/>
    </row>
    <row r="130" spans="1:12" ht="15" customHeight="1">
      <c r="A130" s="35" t="s">
        <v>109</v>
      </c>
      <c r="B130" s="27" t="s">
        <v>174</v>
      </c>
      <c r="C130" s="28">
        <f>SUM(C131+C132)</f>
        <v>14998</v>
      </c>
      <c r="D130" s="28">
        <f>SUM(D131+D132)</f>
        <v>5309</v>
      </c>
      <c r="E130" s="9"/>
      <c r="F130" s="9"/>
      <c r="G130" s="9"/>
      <c r="H130" s="9"/>
      <c r="I130" s="9"/>
      <c r="J130" s="9"/>
      <c r="K130" s="9"/>
      <c r="L130" s="9"/>
    </row>
    <row r="131" spans="1:12" ht="15" customHeight="1">
      <c r="A131" s="36" t="s">
        <v>166</v>
      </c>
      <c r="B131" s="27" t="s">
        <v>167</v>
      </c>
      <c r="C131" s="30">
        <v>9689</v>
      </c>
      <c r="D131" s="30"/>
      <c r="E131" s="9"/>
      <c r="F131" s="9"/>
      <c r="G131" s="9"/>
      <c r="H131" s="9"/>
      <c r="I131" s="9"/>
      <c r="J131" s="9"/>
      <c r="K131" s="9"/>
      <c r="L131" s="9"/>
    </row>
    <row r="132" spans="1:12" ht="15" customHeight="1">
      <c r="A132" s="36" t="s">
        <v>164</v>
      </c>
      <c r="B132" s="27" t="s">
        <v>165</v>
      </c>
      <c r="C132" s="30">
        <v>5309</v>
      </c>
      <c r="D132" s="30">
        <v>5309</v>
      </c>
      <c r="E132" s="9"/>
      <c r="F132" s="9"/>
      <c r="G132" s="9"/>
      <c r="H132" s="9"/>
      <c r="I132" s="9"/>
      <c r="J132" s="9"/>
      <c r="K132" s="9"/>
      <c r="L132" s="9"/>
    </row>
  </sheetData>
  <sheetProtection/>
  <mergeCells count="1">
    <mergeCell ref="A1:D1"/>
  </mergeCells>
  <printOptions/>
  <pageMargins left="0" right="0" top="0" bottom="0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Iva Žic</cp:lastModifiedBy>
  <cp:lastPrinted>2023-11-29T08:26:39Z</cp:lastPrinted>
  <dcterms:created xsi:type="dcterms:W3CDTF">2003-05-28T14:27:38Z</dcterms:created>
  <dcterms:modified xsi:type="dcterms:W3CDTF">2023-11-29T13:39:36Z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